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kotsu40\Documents\Documents\財政課\三好\H31\経営比較分析表\"/>
    </mc:Choice>
  </mc:AlternateContent>
  <xr:revisionPtr revIDLastSave="0" documentId="8_{6BCCA729-D1E6-4DB6-9242-37D0A228F414}" xr6:coauthVersionLast="45" xr6:coauthVersionMax="45" xr10:uidLastSave="{00000000-0000-0000-0000-000000000000}"/>
  <workbookProtection workbookAlgorithmName="SHA-512" workbookHashValue="YU1ObWNE/2wGuEVsTocfW4R4Px11dN23kD9qv8uQYTNgIdhu++VrD11YXJ3J1/ojsXqipGF1cnjglGmgrI0zQw==" workbookSaltValue="B0GgL72iz+grGXvoQAppEQ==" workbookSpinCount="100000" lockStructure="1"/>
  <bookViews>
    <workbookView xWindow="-120" yWindow="-120" windowWidth="20730" windowHeight="11160" xr2:uid="{00000000-000D-0000-FFFF-FFFF00000000}"/>
  </bookViews>
  <sheets>
    <sheet name="法適用_交通・自動車運送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F20" i="5" l="1"/>
  <c r="AO20" i="5"/>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Z10" i="4" s="1"/>
  <c r="V6" i="5"/>
  <c r="U6" i="5"/>
  <c r="J10" i="4" s="1"/>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R10" i="4"/>
  <c r="BK9" i="4"/>
  <c r="BF9" i="4"/>
  <c r="BA9" i="4"/>
  <c r="AV9" i="4"/>
  <c r="AQ9" i="4"/>
  <c r="BK8" i="4"/>
  <c r="BF8" i="4"/>
  <c r="BA8" i="4"/>
  <c r="AV8" i="4"/>
  <c r="AQ8" i="4"/>
  <c r="Z8" i="4"/>
  <c r="R8" i="4"/>
  <c r="J8" i="4"/>
  <c r="B8" i="4"/>
  <c r="B6" i="4"/>
  <c r="K10" i="5" l="1"/>
  <c r="EM16" i="5" s="1"/>
  <c r="FI16" i="5"/>
  <c r="DU16" i="5"/>
  <c r="BK16" i="5"/>
  <c r="AO11" i="5"/>
  <c r="EE10" i="5"/>
  <c r="CG10" i="5"/>
  <c r="DA16" i="5"/>
  <c r="EY10" i="5"/>
  <c r="EY16" i="5"/>
  <c r="DK16" i="5"/>
  <c r="AZ16" i="5"/>
  <c r="FI10" i="5"/>
  <c r="DU10" i="5"/>
  <c r="BV10" i="5"/>
  <c r="EO16" i="5"/>
  <c r="BK10" i="5"/>
  <c r="CG17" i="5"/>
  <c r="AO17" i="5"/>
  <c r="EE16" i="5"/>
  <c r="BV16" i="5"/>
  <c r="EO10" i="5"/>
  <c r="DA10" i="5"/>
  <c r="AZ10" i="5"/>
  <c r="BK7" i="4"/>
  <c r="DK10" i="5"/>
  <c r="CE10" i="5"/>
  <c r="EC10" i="5"/>
  <c r="FG16" i="5"/>
  <c r="J10" i="5"/>
  <c r="BT10" i="5"/>
  <c r="DS10" i="5"/>
  <c r="FG10" i="5"/>
  <c r="AX16" i="5"/>
  <c r="DI16" i="5"/>
  <c r="EW16" i="5"/>
  <c r="AM11" i="5"/>
  <c r="DS16" i="5"/>
  <c r="BA7" i="4"/>
  <c r="L10" i="5"/>
  <c r="AX10" i="5"/>
  <c r="CY10" i="5"/>
  <c r="EM10" i="5"/>
  <c r="BT16" i="5"/>
  <c r="EC16" i="5"/>
  <c r="AM17" i="5"/>
  <c r="CE17" i="5"/>
  <c r="BI16" i="5"/>
  <c r="I10" i="5"/>
  <c r="BI10" i="5"/>
  <c r="DI10" i="5"/>
  <c r="EW10" i="5"/>
  <c r="CY16" i="5"/>
  <c r="FE16" i="5" l="1"/>
  <c r="DQ16" i="5"/>
  <c r="BG16" i="5"/>
  <c r="AK11" i="5"/>
  <c r="EA10" i="5"/>
  <c r="CC10" i="5"/>
  <c r="EU16" i="5"/>
  <c r="DG16" i="5"/>
  <c r="AV16" i="5"/>
  <c r="FE10" i="5"/>
  <c r="DQ10" i="5"/>
  <c r="BR10" i="5"/>
  <c r="EK16" i="5"/>
  <c r="CW16" i="5"/>
  <c r="EU10" i="5"/>
  <c r="DG10" i="5"/>
  <c r="CC17" i="5"/>
  <c r="AK17" i="5"/>
  <c r="EA16" i="5"/>
  <c r="BR16" i="5"/>
  <c r="EK10" i="5"/>
  <c r="CW10" i="5"/>
  <c r="AV10" i="5"/>
  <c r="AQ7" i="4"/>
  <c r="BG10" i="5"/>
  <c r="CF17" i="5"/>
  <c r="AN17" i="5"/>
  <c r="ED16" i="5"/>
  <c r="BU16" i="5"/>
  <c r="EN10" i="5"/>
  <c r="CZ10" i="5"/>
  <c r="AY10" i="5"/>
  <c r="BF7" i="4"/>
  <c r="EX16" i="5"/>
  <c r="DT10" i="5"/>
  <c r="BU10" i="5"/>
  <c r="FH16" i="5"/>
  <c r="DT16" i="5"/>
  <c r="BJ16" i="5"/>
  <c r="AN11" i="5"/>
  <c r="ED10" i="5"/>
  <c r="CF10" i="5"/>
  <c r="AY16" i="5"/>
  <c r="EN16" i="5"/>
  <c r="CZ16" i="5"/>
  <c r="EX10" i="5"/>
  <c r="DJ10" i="5"/>
  <c r="BJ10" i="5"/>
  <c r="DJ16" i="5"/>
  <c r="FH10" i="5"/>
  <c r="EV16" i="5"/>
  <c r="DH16" i="5"/>
  <c r="AW16" i="5"/>
  <c r="FF10" i="5"/>
  <c r="DR10" i="5"/>
  <c r="BS10" i="5"/>
  <c r="EB16" i="5"/>
  <c r="CX10" i="5"/>
  <c r="AW10" i="5"/>
  <c r="AV7" i="4"/>
  <c r="EL16" i="5"/>
  <c r="CX16" i="5"/>
  <c r="EV10" i="5"/>
  <c r="DH10" i="5"/>
  <c r="BH10" i="5"/>
  <c r="AL17" i="5"/>
  <c r="EL10" i="5"/>
  <c r="FF16" i="5"/>
  <c r="DR16" i="5"/>
  <c r="BH16" i="5"/>
  <c r="AL11" i="5"/>
  <c r="EB10" i="5"/>
  <c r="CD10" i="5"/>
  <c r="CD17" i="5"/>
  <c r="BS16" i="5"/>
</calcChain>
</file>

<file path=xl/sharedStrings.xml><?xml version="1.0" encoding="utf-8"?>
<sst xmlns="http://schemas.openxmlformats.org/spreadsheetml/2006/main" count="317" uniqueCount="131">
  <si>
    <t>経営比較分析表（平成30年度決算）</t>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</si>
  <si>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</si>
  <si>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</si>
  <si>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</si>
  <si>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</si>
  <si>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</si>
  <si>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</si>
  <si>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</si>
  <si>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</si>
  <si>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</si>
  <si>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</si>
  <si>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</si>
  <si>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</si>
  <si>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</si>
  <si>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</si>
  <si>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</si>
  <si>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</si>
  <si>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</si>
  <si>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</si>
  <si>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</si>
  <si>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</si>
  <si>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</si>
  <si>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</si>
  <si>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</si>
  <si>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</si>
  <si>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</si>
  <si>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</si>
  <si>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</si>
  <si>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</si>
  <si>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</si>
  <si>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</si>
  <si>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</si>
  <si>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</si>
  <si>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</si>
  <si>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</si>
  <si>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</si>
  <si>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</si>
  <si>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</si>
  <si>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</si>
  <si>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</si>
  <si>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</si>
  <si>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</si>
  <si>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</si>
  <si>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</si>
  <si>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</si>
  <si>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</si>
  <si>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</si>
  <si>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</si>
  <si>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</si>
  <si>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</si>
  <si>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</si>
  <si>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</si>
  <si>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</si>
  <si>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</si>
  <si>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</si>
  <si>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</si>
  <si>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</si>
  <si>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</si>
  <si>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</si>
  <si>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</si>
  <si>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</si>
  <si>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</si>
  <si>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</si>
  <si>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</si>
  <si>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</si>
  <si>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</si>
  <si>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</si>
  <si>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</si>
  <si>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</si>
  <si>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</si>
  <si>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</si>
  <si>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</si>
  <si>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</si>
  <si>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</si>
  <si>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</si>
  <si>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</si>
  <si>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</si>
  <si>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</si>
  <si>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</si>
  <si>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</si>
  <si>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</si>
  <si>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</si>
  <si>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</si>
  <si>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</si>
  <si>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</si>
  <si>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</si>
  <si>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</si>
  <si>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</si>
  <si>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2018</t>
  </si>
  <si>
    <t>362018</t>
  </si>
  <si>
    <t>46</t>
  </si>
  <si>
    <t>03</t>
  </si>
  <si>
    <t>3</t>
  </si>
  <si>
    <t>000</t>
  </si>
  <si>
    <t>徳島県　徳島市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</si>
  <si>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</si>
  <si>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</si>
  <si>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</si>
  <si>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</si>
  <si>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</si>
  <si>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</si>
  <si>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</si>
  <si>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</si>
  <si>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</si>
  <si>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</si>
  <si>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</si>
  <si>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</si>
  <si>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</si>
  <si>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</si>
  <si>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</si>
  <si>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</si>
  <si>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</si>
  <si>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</si>
  <si>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</si>
  <si>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</si>
  <si>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</si>
  <si>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</si>
  <si>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</si>
  <si>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</si>
  <si>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</si>
  <si>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</si>
  <si>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当該値</t>
    <phoneticPr fontId="3"/>
  </si>
  <si>
    <t>平均値</t>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</si>
  <si>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</si>
  <si>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</si>
  <si>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</si>
  <si>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</si>
  <si>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</si>
  <si>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バスの運行１キロ当たりでどれだけの収入を上げられているかを表す①走行キロ当たりの収入では民間事業者平均値を上回っているものの、一方で、バスの運行１キロ当たりでどれだけの経費がかかっているかを表す②走行キロ当たりの運送原価は収入を上回っており、また民間事業者平均値と比べても大きく上回っていることから、高コストの経営であり、経営の効率性は低い数値となっています。
　これは平成23年度より行っている市長部局への運行路線の移行による事業規模の縮小が大きく影響していますが、③走行キロ当たりの人件費で表されているように民間事業者と比べ高い水準にある人件費により、経営の効率性は年々低下の傾向にあります。　</t>
    <phoneticPr fontId="3"/>
  </si>
  <si>
    <t>　平成23年度より不採算路線を段階的に市長部局に移行することで、収益などで一定の改善はみられたものの、一般会計からの補助金に依存した経営から脱却できるには至っていないことから、今後、事業廃止の必要があるとの考えが示されました。
　このような中、公営企業による事業の廃止や他の方法も含め、今後の経営を検討しているところですが、利用者の利便性を考えたバス路線の運行や、事業経営の健全を図る経営健全化策等を盛り込んだ経営戦略を令和元年度に策定する予定です。</t>
    <rPh sb="210" eb="212">
      <t>レイワ</t>
    </rPh>
    <rPh sb="212" eb="213">
      <t>ガン</t>
    </rPh>
    <phoneticPr fontId="3"/>
  </si>
  <si>
    <t xml:space="preserve"> 
　平成30年度決算は、4期ぶりに損失が生じたため、経常収支を表す①経常収支比率が100％を下回りましたが、支払能力等の資金面の状況を表す③流動比率は200％以上と公営企業平均値を上回っています。
　平成30年度において損失が生じた要因としては、経営の健全化の一環として一般会計からの補助金を抑制したことが要因ですが、依然として②営業収支比率は100％を下回っており、料金収入等の営業収益では営業費用を賄えていないことを表しており、⑦の他会計負担比率が示すように、経営を一般会計からの補助金に依存している厳しい経営状況にあると考えています。</t>
    <rPh sb="61" eb="63">
      <t>シキン</t>
    </rPh>
    <rPh sb="63" eb="64">
      <t>メン</t>
    </rPh>
    <rPh sb="65" eb="67">
      <t>ジョウキョウ</t>
    </rPh>
    <rPh sb="101" eb="103">
      <t>ヘイセイ</t>
    </rPh>
    <rPh sb="105" eb="107">
      <t>ネンド</t>
    </rPh>
    <rPh sb="111" eb="113">
      <t>ソンシツ</t>
    </rPh>
    <rPh sb="114" eb="115">
      <t>ショウ</t>
    </rPh>
    <rPh sb="117" eb="119">
      <t>ヨウイン</t>
    </rPh>
    <rPh sb="124" eb="126">
      <t>ケイエイ</t>
    </rPh>
    <rPh sb="127" eb="130">
      <t>ケンゼンカ</t>
    </rPh>
    <rPh sb="131" eb="133">
      <t>イッカン</t>
    </rPh>
    <rPh sb="154" eb="156">
      <t>ヨウイン</t>
    </rPh>
    <rPh sb="160" eb="162">
      <t>イゼン</t>
    </rPh>
    <rPh sb="178" eb="180">
      <t>シタマワ</t>
    </rPh>
    <rPh sb="189" eb="190">
      <t>トウ</t>
    </rPh>
    <rPh sb="197" eb="199">
      <t>エイギョウ</t>
    </rPh>
    <rPh sb="235" eb="238">
      <t>ホジョキン</t>
    </rPh>
    <rPh sb="239" eb="240">
      <t>ク</t>
    </rPh>
    <rPh sb="241" eb="242">
      <t>イ</t>
    </rPh>
    <rPh sb="264" eb="265">
      <t>カンガヒツヨウカンガ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</si>
</sst>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179"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79" fontId="4" fillId="0" borderId="5" xfId="0" applyNumberFormat="1" applyFont="1" applyBorder="1" applyAlignment="1">
      <alignment vertical="center" shrinkToFit="1"/>
    </xf>
    <xf numFmtId="182"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0" fontId="11" fillId="0" borderId="27" xfId="0" applyNumberFormat="1" applyFont="1" applyBorder="1" applyAlignment="1">
      <alignment horizontal="center" vertical="center" shrinkToFit="1"/>
    </xf>
    <xf numFmtId="182"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0" fontId="4" fillId="0" borderId="27" xfId="0" applyNumberFormat="1" applyFont="1" applyBorder="1" applyAlignment="1">
      <alignment horizontal="center" vertical="center" wrapText="1"/>
    </xf>
    <xf numFmtId="182"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8" fontId="2" fillId="2" borderId="2"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9" fontId="4" fillId="0" borderId="3" xfId="0" applyNumberFormat="1" applyFont="1" applyFill="1" applyBorder="1" applyAlignment="1" applyProtection="1">
      <alignment horizontal="center" vertical="center" shrinkToFit="1"/>
      <protection hidden="1"/>
    </xf>
    <xf numFmtId="179" fontId="4" fillId="0" borderId="4" xfId="0" applyNumberFormat="1" applyFont="1" applyFill="1" applyBorder="1" applyAlignment="1" applyProtection="1">
      <alignment horizontal="center" vertical="center" shrinkToFit="1"/>
      <protection hidden="1"/>
    </xf>
    <xf numFmtId="179"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79" fontId="4" fillId="0" borderId="4" xfId="0" applyNumberFormat="1" applyFont="1" applyBorder="1" applyAlignment="1" applyProtection="1">
      <alignment horizontal="center" vertical="center" shrinkToFit="1"/>
      <protection hidden="1"/>
    </xf>
    <xf numFmtId="179" fontId="4" fillId="0" borderId="5" xfId="0" applyNumberFormat="1" applyFont="1" applyBorder="1" applyAlignment="1" applyProtection="1">
      <alignment horizontal="center" vertical="center" shrinkToFit="1"/>
      <protection hidden="1"/>
    </xf>
    <xf numFmtId="179" fontId="4" fillId="0" borderId="2"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41640</c:v>
                </c:pt>
                <c:pt idx="1">
                  <c:v>42005</c:v>
                </c:pt>
                <c:pt idx="2">
                  <c:v>42370</c:v>
                </c:pt>
                <c:pt idx="3">
                  <c:v>42736</c:v>
                </c:pt>
                <c:pt idx="4">
                  <c:v>43101</c:v>
                </c:pt>
              </c:numCache>
            </c:numRef>
          </c:cat>
          <c:val>
            <c:numRef>
              <c:f>データ!$AK$18:$AO$18</c:f>
              <c:numCache>
                <c:formatCode>#,##0.0;"▲ "#,##0.0</c:formatCode>
                <c:ptCount val="5"/>
                <c:pt idx="0">
                  <c:v>95.1</c:v>
                </c:pt>
                <c:pt idx="1">
                  <c:v>101.8</c:v>
                </c:pt>
                <c:pt idx="2">
                  <c:v>102.5</c:v>
                </c:pt>
                <c:pt idx="3">
                  <c:v>105.6</c:v>
                </c:pt>
                <c:pt idx="4">
                  <c:v>97</c:v>
                </c:pt>
              </c:numCache>
            </c:numRef>
          </c:val>
          <c:extLst>
            <c:ext xmlns:c16="http://schemas.microsoft.com/office/drawing/2014/chart" uri="{C3380CC4-5D6E-409C-BE32-E72D297353CC}">
              <c16:uniqueId val="{00000000-618F-4D71-AD05-9E3CB818569A}"/>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41640</c:v>
                </c:pt>
                <c:pt idx="1">
                  <c:v>42005</c:v>
                </c:pt>
                <c:pt idx="2">
                  <c:v>42370</c:v>
                </c:pt>
                <c:pt idx="3">
                  <c:v>42736</c:v>
                </c:pt>
                <c:pt idx="4">
                  <c:v>43101</c:v>
                </c:pt>
              </c:numCache>
            </c:numRef>
          </c:cat>
          <c:val>
            <c:numRef>
              <c:f>データ!$AK$19:$AO$19</c:f>
              <c:numCache>
                <c:formatCode>#,##0.0;"▲ "#,##0.0</c:formatCode>
                <c:ptCount val="5"/>
                <c:pt idx="0">
                  <c:v>102.8</c:v>
                </c:pt>
                <c:pt idx="1">
                  <c:v>104.1</c:v>
                </c:pt>
                <c:pt idx="2">
                  <c:v>103.5</c:v>
                </c:pt>
                <c:pt idx="3">
                  <c:v>103.3</c:v>
                </c:pt>
                <c:pt idx="4">
                  <c:v>102.4</c:v>
                </c:pt>
              </c:numCache>
            </c:numRef>
          </c:val>
          <c:smooth val="0"/>
          <c:extLst>
            <c:ext xmlns:c16="http://schemas.microsoft.com/office/drawing/2014/chart" uri="{C3380CC4-5D6E-409C-BE32-E72D297353CC}">
              <c16:uniqueId val="{00000001-618F-4D71-AD05-9E3CB818569A}"/>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41640</c:v>
                </c:pt>
                <c:pt idx="1">
                  <c:v>42005</c:v>
                </c:pt>
                <c:pt idx="2">
                  <c:v>42370</c:v>
                </c:pt>
                <c:pt idx="3">
                  <c:v>42736</c:v>
                </c:pt>
                <c:pt idx="4">
                  <c:v>43101</c:v>
                </c:pt>
              </c:numCache>
            </c:num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18F-4D71-AD05-9E3CB818569A}"/>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41640</c:v>
                </c:pt>
                <c:pt idx="1">
                  <c:v>42005</c:v>
                </c:pt>
                <c:pt idx="2">
                  <c:v>42370</c:v>
                </c:pt>
                <c:pt idx="3">
                  <c:v>42736</c:v>
                </c:pt>
                <c:pt idx="4">
                  <c:v>43101</c:v>
                </c:pt>
              </c:numCache>
            </c:numRef>
          </c:cat>
          <c:val>
            <c:numRef>
              <c:f>データ!$EA$17:$EE$17</c:f>
              <c:numCache>
                <c:formatCode>#,##0.00;"▲ "#,##0.00</c:formatCode>
                <c:ptCount val="5"/>
                <c:pt idx="0">
                  <c:v>405.02</c:v>
                </c:pt>
                <c:pt idx="1">
                  <c:v>441.12</c:v>
                </c:pt>
                <c:pt idx="2">
                  <c:v>440.72</c:v>
                </c:pt>
                <c:pt idx="3">
                  <c:v>465.74</c:v>
                </c:pt>
                <c:pt idx="4">
                  <c:v>478.35</c:v>
                </c:pt>
              </c:numCache>
            </c:numRef>
          </c:val>
          <c:extLst>
            <c:ext xmlns:c16="http://schemas.microsoft.com/office/drawing/2014/chart" uri="{C3380CC4-5D6E-409C-BE32-E72D297353CC}">
              <c16:uniqueId val="{00000000-E4B2-45DA-AB34-91FFF10E5DF3}"/>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41640</c:v>
                </c:pt>
                <c:pt idx="1">
                  <c:v>42005</c:v>
                </c:pt>
                <c:pt idx="2">
                  <c:v>42370</c:v>
                </c:pt>
                <c:pt idx="3">
                  <c:v>42736</c:v>
                </c:pt>
                <c:pt idx="4">
                  <c:v>43101</c:v>
                </c:pt>
              </c:numCache>
            </c:numRef>
          </c:cat>
          <c:val>
            <c:numRef>
              <c:f>データ!$EA$18:$EE$18</c:f>
              <c:numCache>
                <c:formatCode>#,##0.00;"▲ "#,##0.00</c:formatCode>
                <c:ptCount val="5"/>
                <c:pt idx="0">
                  <c:v>205.48</c:v>
                </c:pt>
                <c:pt idx="1">
                  <c:v>207.99</c:v>
                </c:pt>
                <c:pt idx="2">
                  <c:v>215.49</c:v>
                </c:pt>
                <c:pt idx="3">
                  <c:v>218.72</c:v>
                </c:pt>
                <c:pt idx="4">
                  <c:v>225.31</c:v>
                </c:pt>
              </c:numCache>
            </c:numRef>
          </c:val>
          <c:smooth val="0"/>
          <c:extLst>
            <c:ext xmlns:c16="http://schemas.microsoft.com/office/drawing/2014/chart" uri="{C3380CC4-5D6E-409C-BE32-E72D297353CC}">
              <c16:uniqueId val="{00000001-E4B2-45DA-AB34-91FFF10E5DF3}"/>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41640</c:v>
                </c:pt>
                <c:pt idx="1">
                  <c:v>42005</c:v>
                </c:pt>
                <c:pt idx="2">
                  <c:v>42370</c:v>
                </c:pt>
                <c:pt idx="3">
                  <c:v>42736</c:v>
                </c:pt>
                <c:pt idx="4">
                  <c:v>43101</c:v>
                </c:pt>
              </c:numCache>
            </c:numRef>
          </c:cat>
          <c:val>
            <c:numRef>
              <c:f>データ!$FE$17:$FI$17</c:f>
              <c:numCache>
                <c:formatCode>#,##0.0;"▲ "#,##0.0</c:formatCode>
                <c:ptCount val="5"/>
                <c:pt idx="0">
                  <c:v>13.3</c:v>
                </c:pt>
                <c:pt idx="1">
                  <c:v>13.9</c:v>
                </c:pt>
                <c:pt idx="2">
                  <c:v>14.2</c:v>
                </c:pt>
                <c:pt idx="3">
                  <c:v>15.6</c:v>
                </c:pt>
                <c:pt idx="4">
                  <c:v>16.8</c:v>
                </c:pt>
              </c:numCache>
            </c:numRef>
          </c:val>
          <c:extLst>
            <c:ext xmlns:c16="http://schemas.microsoft.com/office/drawing/2014/chart" uri="{C3380CC4-5D6E-409C-BE32-E72D297353CC}">
              <c16:uniqueId val="{00000000-1BA9-41FD-A500-3166C18A5426}"/>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41640</c:v>
                </c:pt>
                <c:pt idx="1">
                  <c:v>42005</c:v>
                </c:pt>
                <c:pt idx="2">
                  <c:v>42370</c:v>
                </c:pt>
                <c:pt idx="3">
                  <c:v>42736</c:v>
                </c:pt>
                <c:pt idx="4">
                  <c:v>43101</c:v>
                </c:pt>
              </c:numCache>
            </c:numRef>
          </c:cat>
          <c:val>
            <c:numRef>
              <c:f>データ!$FE$18:$FI$18</c:f>
              <c:numCache>
                <c:formatCode>#,##0.0;"▲ "#,##0.0</c:formatCode>
                <c:ptCount val="5"/>
                <c:pt idx="0">
                  <c:v>17.399999999999999</c:v>
                </c:pt>
                <c:pt idx="1">
                  <c:v>17.7</c:v>
                </c:pt>
                <c:pt idx="2">
                  <c:v>18</c:v>
                </c:pt>
                <c:pt idx="3">
                  <c:v>18.399999999999999</c:v>
                </c:pt>
                <c:pt idx="4">
                  <c:v>18.3</c:v>
                </c:pt>
              </c:numCache>
            </c:numRef>
          </c:val>
          <c:smooth val="0"/>
          <c:extLst>
            <c:ext xmlns:c16="http://schemas.microsoft.com/office/drawing/2014/chart" uri="{C3380CC4-5D6E-409C-BE32-E72D297353CC}">
              <c16:uniqueId val="{00000001-1BA9-41FD-A500-3166C18A5426}"/>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41640</c:v>
                </c:pt>
                <c:pt idx="1">
                  <c:v>42005</c:v>
                </c:pt>
                <c:pt idx="2">
                  <c:v>42370</c:v>
                </c:pt>
                <c:pt idx="3">
                  <c:v>42736</c:v>
                </c:pt>
                <c:pt idx="4">
                  <c:v>43101</c:v>
                </c:pt>
              </c:numCache>
            </c:numRef>
          </c:cat>
          <c:val>
            <c:numRef>
              <c:f>データ!$BR$17:$BV$17</c:f>
              <c:numCache>
                <c:formatCode>#,##0.0;"▲ "#,##0.0</c:formatCode>
                <c:ptCount val="5"/>
                <c:pt idx="0">
                  <c:v>106</c:v>
                </c:pt>
                <c:pt idx="1">
                  <c:v>159.6</c:v>
                </c:pt>
                <c:pt idx="2">
                  <c:v>180</c:v>
                </c:pt>
                <c:pt idx="3">
                  <c:v>154.1</c:v>
                </c:pt>
                <c:pt idx="4">
                  <c:v>177.7</c:v>
                </c:pt>
              </c:numCache>
            </c:numRef>
          </c:val>
          <c:extLst>
            <c:ext xmlns:c16="http://schemas.microsoft.com/office/drawing/2014/chart" uri="{C3380CC4-5D6E-409C-BE32-E72D297353CC}">
              <c16:uniqueId val="{00000000-0CFD-49C5-9651-96F0C2F2E1DA}"/>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41640</c:v>
                </c:pt>
                <c:pt idx="1">
                  <c:v>42005</c:v>
                </c:pt>
                <c:pt idx="2">
                  <c:v>42370</c:v>
                </c:pt>
                <c:pt idx="3">
                  <c:v>42736</c:v>
                </c:pt>
                <c:pt idx="4">
                  <c:v>43101</c:v>
                </c:pt>
              </c:numCache>
            </c:numRef>
          </c:cat>
          <c:val>
            <c:numRef>
              <c:f>データ!$BR$18:$BV$18</c:f>
              <c:numCache>
                <c:formatCode>#,##0.0;"▲ "#,##0.0</c:formatCode>
                <c:ptCount val="5"/>
                <c:pt idx="0">
                  <c:v>102.5</c:v>
                </c:pt>
                <c:pt idx="1">
                  <c:v>90.4</c:v>
                </c:pt>
                <c:pt idx="2">
                  <c:v>86.1</c:v>
                </c:pt>
                <c:pt idx="3">
                  <c:v>62.9</c:v>
                </c:pt>
                <c:pt idx="4">
                  <c:v>34.799999999999997</c:v>
                </c:pt>
              </c:numCache>
            </c:numRef>
          </c:val>
          <c:smooth val="0"/>
          <c:extLst>
            <c:ext xmlns:c16="http://schemas.microsoft.com/office/drawing/2014/chart" uri="{C3380CC4-5D6E-409C-BE32-E72D297353CC}">
              <c16:uniqueId val="{00000001-0CFD-49C5-9651-96F0C2F2E1DA}"/>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41640</c:v>
                </c:pt>
                <c:pt idx="1">
                  <c:v>42005</c:v>
                </c:pt>
                <c:pt idx="2">
                  <c:v>42370</c:v>
                </c:pt>
                <c:pt idx="3">
                  <c:v>42736</c:v>
                </c:pt>
                <c:pt idx="4">
                  <c:v>43101</c:v>
                </c:pt>
              </c:numCache>
            </c:numRef>
          </c:cat>
          <c:val>
            <c:numRef>
              <c:f>データ!$AV$17:$AZ$17</c:f>
              <c:numCache>
                <c:formatCode>#,##0.0;"▲ "#,##0.0</c:formatCode>
                <c:ptCount val="5"/>
                <c:pt idx="0">
                  <c:v>62</c:v>
                </c:pt>
                <c:pt idx="1">
                  <c:v>43.5</c:v>
                </c:pt>
                <c:pt idx="2">
                  <c:v>41.1</c:v>
                </c:pt>
                <c:pt idx="3">
                  <c:v>44.6</c:v>
                </c:pt>
                <c:pt idx="4">
                  <c:v>41.9</c:v>
                </c:pt>
              </c:numCache>
            </c:numRef>
          </c:val>
          <c:extLst>
            <c:ext xmlns:c16="http://schemas.microsoft.com/office/drawing/2014/chart" uri="{C3380CC4-5D6E-409C-BE32-E72D297353CC}">
              <c16:uniqueId val="{00000000-C8FA-468B-B146-177522C22A64}"/>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41640</c:v>
                </c:pt>
                <c:pt idx="1">
                  <c:v>42005</c:v>
                </c:pt>
                <c:pt idx="2">
                  <c:v>42370</c:v>
                </c:pt>
                <c:pt idx="3">
                  <c:v>42736</c:v>
                </c:pt>
                <c:pt idx="4">
                  <c:v>43101</c:v>
                </c:pt>
              </c:numCache>
            </c:numRef>
          </c:cat>
          <c:val>
            <c:numRef>
              <c:f>データ!$AV$18:$AZ$18</c:f>
              <c:numCache>
                <c:formatCode>#,##0.0;"▲ "#,##0.0</c:formatCode>
                <c:ptCount val="5"/>
                <c:pt idx="0">
                  <c:v>93.3</c:v>
                </c:pt>
                <c:pt idx="1">
                  <c:v>95.5</c:v>
                </c:pt>
                <c:pt idx="2">
                  <c:v>94.2</c:v>
                </c:pt>
                <c:pt idx="3">
                  <c:v>94</c:v>
                </c:pt>
                <c:pt idx="4">
                  <c:v>93.2</c:v>
                </c:pt>
              </c:numCache>
            </c:numRef>
          </c:val>
          <c:smooth val="0"/>
          <c:extLst>
            <c:ext xmlns:c16="http://schemas.microsoft.com/office/drawing/2014/chart" uri="{C3380CC4-5D6E-409C-BE32-E72D297353CC}">
              <c16:uniqueId val="{00000001-C8FA-468B-B146-177522C22A6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41640</c:v>
                </c:pt>
                <c:pt idx="1">
                  <c:v>42005</c:v>
                </c:pt>
                <c:pt idx="2">
                  <c:v>42370</c:v>
                </c:pt>
                <c:pt idx="3">
                  <c:v>42736</c:v>
                </c:pt>
                <c:pt idx="4">
                  <c:v>43101</c:v>
                </c:pt>
              </c:numCache>
            </c:num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8FA-468B-B146-177522C22A64}"/>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41640</c:v>
                </c:pt>
                <c:pt idx="1">
                  <c:v>42005</c:v>
                </c:pt>
                <c:pt idx="2">
                  <c:v>42370</c:v>
                </c:pt>
                <c:pt idx="3">
                  <c:v>42736</c:v>
                </c:pt>
                <c:pt idx="4">
                  <c:v>43101</c:v>
                </c:pt>
              </c:numCache>
            </c:numRef>
          </c:cat>
          <c:val>
            <c:numRef>
              <c:f>データ!$BG$17:$BK$17</c:f>
              <c:numCache>
                <c:formatCode>#,##0.0;"▲ "#,##0.0</c:formatCode>
                <c:ptCount val="5"/>
                <c:pt idx="0">
                  <c:v>245.5</c:v>
                </c:pt>
                <c:pt idx="1">
                  <c:v>199.5</c:v>
                </c:pt>
                <c:pt idx="2">
                  <c:v>245</c:v>
                </c:pt>
                <c:pt idx="3">
                  <c:v>258.60000000000002</c:v>
                </c:pt>
                <c:pt idx="4">
                  <c:v>241</c:v>
                </c:pt>
              </c:numCache>
            </c:numRef>
          </c:val>
          <c:extLst>
            <c:ext xmlns:c16="http://schemas.microsoft.com/office/drawing/2014/chart" uri="{C3380CC4-5D6E-409C-BE32-E72D297353CC}">
              <c16:uniqueId val="{00000000-E5B1-4577-9885-9B693CE50059}"/>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41640</c:v>
                </c:pt>
                <c:pt idx="1">
                  <c:v>42005</c:v>
                </c:pt>
                <c:pt idx="2">
                  <c:v>42370</c:v>
                </c:pt>
                <c:pt idx="3">
                  <c:v>42736</c:v>
                </c:pt>
                <c:pt idx="4">
                  <c:v>43101</c:v>
                </c:pt>
              </c:numCache>
            </c:numRef>
          </c:cat>
          <c:val>
            <c:numRef>
              <c:f>データ!$BG$18:$BK$18</c:f>
              <c:numCache>
                <c:formatCode>#,##0.0;"▲ "#,##0.0</c:formatCode>
                <c:ptCount val="5"/>
                <c:pt idx="0">
                  <c:v>96.5</c:v>
                </c:pt>
                <c:pt idx="1">
                  <c:v>97.7</c:v>
                </c:pt>
                <c:pt idx="2">
                  <c:v>100</c:v>
                </c:pt>
                <c:pt idx="3">
                  <c:v>156.69999999999999</c:v>
                </c:pt>
                <c:pt idx="4">
                  <c:v>155.30000000000001</c:v>
                </c:pt>
              </c:numCache>
            </c:numRef>
          </c:val>
          <c:smooth val="0"/>
          <c:extLst>
            <c:ext xmlns:c16="http://schemas.microsoft.com/office/drawing/2014/chart" uri="{C3380CC4-5D6E-409C-BE32-E72D297353CC}">
              <c16:uniqueId val="{00000001-E5B1-4577-9885-9B693CE50059}"/>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41640</c:v>
                </c:pt>
                <c:pt idx="1">
                  <c:v>42005</c:v>
                </c:pt>
                <c:pt idx="2">
                  <c:v>42370</c:v>
                </c:pt>
                <c:pt idx="3">
                  <c:v>42736</c:v>
                </c:pt>
                <c:pt idx="4">
                  <c:v>43101</c:v>
                </c:pt>
              </c:numCache>
            </c:num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5B1-4577-9885-9B693CE50059}"/>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41640</c:v>
                </c:pt>
                <c:pt idx="1">
                  <c:v>42005</c:v>
                </c:pt>
                <c:pt idx="2">
                  <c:v>42370</c:v>
                </c:pt>
                <c:pt idx="3">
                  <c:v>42736</c:v>
                </c:pt>
                <c:pt idx="4">
                  <c:v>43101</c:v>
                </c:pt>
              </c:numCache>
            </c:numRef>
          </c:cat>
          <c:val>
            <c:numRef>
              <c:f>データ!$CC$18:$CG$18</c:f>
              <c:numCache>
                <c:formatCode>#,##0.0;"▲ "#,##0.0</c:formatCode>
                <c:ptCount val="5"/>
                <c:pt idx="0">
                  <c:v>74.2</c:v>
                </c:pt>
                <c:pt idx="1">
                  <c:v>191.5</c:v>
                </c:pt>
                <c:pt idx="2">
                  <c:v>219</c:v>
                </c:pt>
                <c:pt idx="3">
                  <c:v>207.3</c:v>
                </c:pt>
                <c:pt idx="4">
                  <c:v>195.6</c:v>
                </c:pt>
              </c:numCache>
            </c:numRef>
          </c:val>
          <c:extLst>
            <c:ext xmlns:c16="http://schemas.microsoft.com/office/drawing/2014/chart" uri="{C3380CC4-5D6E-409C-BE32-E72D297353CC}">
              <c16:uniqueId val="{00000000-6825-4DF1-B12D-D456F3A454B4}"/>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41640</c:v>
                </c:pt>
                <c:pt idx="1">
                  <c:v>42005</c:v>
                </c:pt>
                <c:pt idx="2">
                  <c:v>42370</c:v>
                </c:pt>
                <c:pt idx="3">
                  <c:v>42736</c:v>
                </c:pt>
                <c:pt idx="4">
                  <c:v>43101</c:v>
                </c:pt>
              </c:numCache>
            </c:numRef>
          </c:cat>
          <c:val>
            <c:numRef>
              <c:f>データ!$CC$19:$CG$19</c:f>
              <c:numCache>
                <c:formatCode>#,##0.0;"▲ "#,##0.0</c:formatCode>
                <c:ptCount val="5"/>
                <c:pt idx="0">
                  <c:v>272.3</c:v>
                </c:pt>
                <c:pt idx="1">
                  <c:v>381.2</c:v>
                </c:pt>
                <c:pt idx="2">
                  <c:v>404.3</c:v>
                </c:pt>
                <c:pt idx="3">
                  <c:v>379.3</c:v>
                </c:pt>
                <c:pt idx="4">
                  <c:v>395.6</c:v>
                </c:pt>
              </c:numCache>
            </c:numRef>
          </c:val>
          <c:extLst>
            <c:ext xmlns:c16="http://schemas.microsoft.com/office/drawing/2014/chart" uri="{C3380CC4-5D6E-409C-BE32-E72D297353CC}">
              <c16:uniqueId val="{00000001-6825-4DF1-B12D-D456F3A454B4}"/>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41640</c:v>
                </c:pt>
                <c:pt idx="1">
                  <c:v>42005</c:v>
                </c:pt>
                <c:pt idx="2">
                  <c:v>42370</c:v>
                </c:pt>
                <c:pt idx="3">
                  <c:v>42736</c:v>
                </c:pt>
                <c:pt idx="4">
                  <c:v>43101</c:v>
                </c:pt>
              </c:numCache>
            </c:numRef>
          </c:cat>
          <c:val>
            <c:numRef>
              <c:f>データ!$CC$20:$CG$20</c:f>
              <c:numCache>
                <c:formatCode>#,##0.0;"▲ "#,##0.0</c:formatCode>
                <c:ptCount val="5"/>
                <c:pt idx="0">
                  <c:v>15.7</c:v>
                </c:pt>
                <c:pt idx="1">
                  <c:v>13.6</c:v>
                </c:pt>
                <c:pt idx="2">
                  <c:v>14.6</c:v>
                </c:pt>
                <c:pt idx="3">
                  <c:v>14.5</c:v>
                </c:pt>
                <c:pt idx="4">
                  <c:v>14.7</c:v>
                </c:pt>
              </c:numCache>
            </c:numRef>
          </c:val>
          <c:smooth val="0"/>
          <c:extLst>
            <c:ext xmlns:c16="http://schemas.microsoft.com/office/drawing/2014/chart" uri="{C3380CC4-5D6E-409C-BE32-E72D297353CC}">
              <c16:uniqueId val="{00000002-6825-4DF1-B12D-D456F3A454B4}"/>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41640</c:v>
                </c:pt>
                <c:pt idx="1">
                  <c:v>42005</c:v>
                </c:pt>
                <c:pt idx="2">
                  <c:v>42370</c:v>
                </c:pt>
                <c:pt idx="3">
                  <c:v>42736</c:v>
                </c:pt>
                <c:pt idx="4">
                  <c:v>43101</c:v>
                </c:pt>
              </c:numCache>
            </c:numRef>
          </c:cat>
          <c:val>
            <c:numRef>
              <c:f>データ!$CC$21:$CG$21</c:f>
              <c:numCache>
                <c:formatCode>#,##0.0;"▲ "#,##0.0</c:formatCode>
                <c:ptCount val="5"/>
                <c:pt idx="0">
                  <c:v>181.8</c:v>
                </c:pt>
                <c:pt idx="1">
                  <c:v>177.3</c:v>
                </c:pt>
                <c:pt idx="2">
                  <c:v>180</c:v>
                </c:pt>
                <c:pt idx="3">
                  <c:v>180.1</c:v>
                </c:pt>
                <c:pt idx="4">
                  <c:v>182.9</c:v>
                </c:pt>
              </c:numCache>
            </c:numRef>
          </c:val>
          <c:smooth val="0"/>
          <c:extLst>
            <c:ext xmlns:c16="http://schemas.microsoft.com/office/drawing/2014/chart" uri="{C3380CC4-5D6E-409C-BE32-E72D297353CC}">
              <c16:uniqueId val="{00000003-6825-4DF1-B12D-D456F3A454B4}"/>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41640</c:v>
                </c:pt>
                <c:pt idx="1">
                  <c:v>42005</c:v>
                </c:pt>
                <c:pt idx="2">
                  <c:v>42370</c:v>
                </c:pt>
                <c:pt idx="3">
                  <c:v>42736</c:v>
                </c:pt>
                <c:pt idx="4">
                  <c:v>43101</c:v>
                </c:pt>
              </c:numCache>
            </c:numRef>
          </c:cat>
          <c:val>
            <c:numRef>
              <c:f>データ!$CW$17:$DA$17</c:f>
              <c:numCache>
                <c:formatCode>#,##0.0;"▲ "#,##0.0</c:formatCode>
                <c:ptCount val="5"/>
                <c:pt idx="0">
                  <c:v>27.2</c:v>
                </c:pt>
                <c:pt idx="1">
                  <c:v>50.2</c:v>
                </c:pt>
                <c:pt idx="2">
                  <c:v>54.2</c:v>
                </c:pt>
                <c:pt idx="3">
                  <c:v>54.6</c:v>
                </c:pt>
                <c:pt idx="4">
                  <c:v>49.4</c:v>
                </c:pt>
              </c:numCache>
            </c:numRef>
          </c:val>
          <c:extLst>
            <c:ext xmlns:c16="http://schemas.microsoft.com/office/drawing/2014/chart" uri="{C3380CC4-5D6E-409C-BE32-E72D297353CC}">
              <c16:uniqueId val="{00000000-FE5B-47C7-AF40-6A220E9ADBAD}"/>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41640</c:v>
                </c:pt>
                <c:pt idx="1">
                  <c:v>42005</c:v>
                </c:pt>
                <c:pt idx="2">
                  <c:v>42370</c:v>
                </c:pt>
                <c:pt idx="3">
                  <c:v>42736</c:v>
                </c:pt>
                <c:pt idx="4">
                  <c:v>43101</c:v>
                </c:pt>
              </c:numCache>
            </c:numRef>
          </c:cat>
          <c:val>
            <c:numRef>
              <c:f>データ!$CW$18:$DA$18</c:f>
              <c:numCache>
                <c:formatCode>#,##0.0;"▲ "#,##0.0</c:formatCode>
                <c:ptCount val="5"/>
                <c:pt idx="0">
                  <c:v>8.6999999999999993</c:v>
                </c:pt>
                <c:pt idx="1">
                  <c:v>7.7</c:v>
                </c:pt>
                <c:pt idx="2">
                  <c:v>8.1</c:v>
                </c:pt>
                <c:pt idx="3">
                  <c:v>8</c:v>
                </c:pt>
                <c:pt idx="4">
                  <c:v>8</c:v>
                </c:pt>
              </c:numCache>
            </c:numRef>
          </c:val>
          <c:smooth val="0"/>
          <c:extLst>
            <c:ext xmlns:c16="http://schemas.microsoft.com/office/drawing/2014/chart" uri="{C3380CC4-5D6E-409C-BE32-E72D297353CC}">
              <c16:uniqueId val="{00000001-FE5B-47C7-AF40-6A220E9ADBAD}"/>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41640</c:v>
                </c:pt>
                <c:pt idx="1">
                  <c:v>42005</c:v>
                </c:pt>
                <c:pt idx="2">
                  <c:v>42370</c:v>
                </c:pt>
                <c:pt idx="3">
                  <c:v>42736</c:v>
                </c:pt>
                <c:pt idx="4">
                  <c:v>43101</c:v>
                </c:pt>
              </c:numCache>
            </c:numRef>
          </c:cat>
          <c:val>
            <c:numRef>
              <c:f>データ!$DG$17:$DK$17</c:f>
              <c:numCache>
                <c:formatCode>#,##0.0;"▲ "#,##0.0</c:formatCode>
                <c:ptCount val="5"/>
                <c:pt idx="0">
                  <c:v>28.6</c:v>
                </c:pt>
                <c:pt idx="1">
                  <c:v>36.299999999999997</c:v>
                </c:pt>
                <c:pt idx="2">
                  <c:v>34.4</c:v>
                </c:pt>
                <c:pt idx="3">
                  <c:v>25.4</c:v>
                </c:pt>
                <c:pt idx="4">
                  <c:v>21</c:v>
                </c:pt>
              </c:numCache>
            </c:numRef>
          </c:val>
          <c:extLst>
            <c:ext xmlns:c16="http://schemas.microsoft.com/office/drawing/2014/chart" uri="{C3380CC4-5D6E-409C-BE32-E72D297353CC}">
              <c16:uniqueId val="{00000000-FF12-415D-95C4-1B3CE0399F60}"/>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41640</c:v>
                </c:pt>
                <c:pt idx="1">
                  <c:v>42005</c:v>
                </c:pt>
                <c:pt idx="2">
                  <c:v>42370</c:v>
                </c:pt>
                <c:pt idx="3">
                  <c:v>42736</c:v>
                </c:pt>
                <c:pt idx="4">
                  <c:v>43101</c:v>
                </c:pt>
              </c:numCache>
            </c:numRef>
          </c:cat>
          <c:val>
            <c:numRef>
              <c:f>データ!$DG$18:$DK$18</c:f>
              <c:numCache>
                <c:formatCode>#,##0.0;"▲ "#,##0.0</c:formatCode>
                <c:ptCount val="5"/>
                <c:pt idx="0">
                  <c:v>30.9</c:v>
                </c:pt>
                <c:pt idx="1">
                  <c:v>27</c:v>
                </c:pt>
                <c:pt idx="2">
                  <c:v>22.5</c:v>
                </c:pt>
                <c:pt idx="3">
                  <c:v>21.9</c:v>
                </c:pt>
                <c:pt idx="4">
                  <c:v>23.3</c:v>
                </c:pt>
              </c:numCache>
            </c:numRef>
          </c:val>
          <c:smooth val="0"/>
          <c:extLst>
            <c:ext xmlns:c16="http://schemas.microsoft.com/office/drawing/2014/chart" uri="{C3380CC4-5D6E-409C-BE32-E72D297353CC}">
              <c16:uniqueId val="{00000001-FF12-415D-95C4-1B3CE0399F60}"/>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41640</c:v>
                </c:pt>
                <c:pt idx="1">
                  <c:v>42005</c:v>
                </c:pt>
                <c:pt idx="2">
                  <c:v>42370</c:v>
                </c:pt>
                <c:pt idx="3">
                  <c:v>42736</c:v>
                </c:pt>
                <c:pt idx="4">
                  <c:v>43101</c:v>
                </c:pt>
              </c:numCache>
            </c:numRef>
          </c:cat>
          <c:val>
            <c:numRef>
              <c:f>データ!$DQ$17:$DU$17</c:f>
              <c:numCache>
                <c:formatCode>#,##0.0;"▲ "#,##0.0</c:formatCode>
                <c:ptCount val="5"/>
                <c:pt idx="0">
                  <c:v>78.599999999999994</c:v>
                </c:pt>
                <c:pt idx="1">
                  <c:v>79.5</c:v>
                </c:pt>
                <c:pt idx="2">
                  <c:v>80.8</c:v>
                </c:pt>
                <c:pt idx="3">
                  <c:v>81.7</c:v>
                </c:pt>
                <c:pt idx="4">
                  <c:v>82.7</c:v>
                </c:pt>
              </c:numCache>
            </c:numRef>
          </c:val>
          <c:extLst>
            <c:ext xmlns:c16="http://schemas.microsoft.com/office/drawing/2014/chart" uri="{C3380CC4-5D6E-409C-BE32-E72D297353CC}">
              <c16:uniqueId val="{00000000-FE57-40F3-9DD7-46A2C1A9CCA2}"/>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41640</c:v>
                </c:pt>
                <c:pt idx="1">
                  <c:v>42005</c:v>
                </c:pt>
                <c:pt idx="2">
                  <c:v>42370</c:v>
                </c:pt>
                <c:pt idx="3">
                  <c:v>42736</c:v>
                </c:pt>
                <c:pt idx="4">
                  <c:v>43101</c:v>
                </c:pt>
              </c:numCache>
            </c:numRef>
          </c:cat>
          <c:val>
            <c:numRef>
              <c:f>データ!$DQ$18:$DU$18</c:f>
              <c:numCache>
                <c:formatCode>#,##0.0;"▲ "#,##0.0</c:formatCode>
                <c:ptCount val="5"/>
                <c:pt idx="0">
                  <c:v>79.3</c:v>
                </c:pt>
                <c:pt idx="1">
                  <c:v>78.900000000000006</c:v>
                </c:pt>
                <c:pt idx="2">
                  <c:v>78.400000000000006</c:v>
                </c:pt>
                <c:pt idx="3">
                  <c:v>77.8</c:v>
                </c:pt>
                <c:pt idx="4">
                  <c:v>77.400000000000006</c:v>
                </c:pt>
              </c:numCache>
            </c:numRef>
          </c:val>
          <c:smooth val="0"/>
          <c:extLst>
            <c:ext xmlns:c16="http://schemas.microsoft.com/office/drawing/2014/chart" uri="{C3380CC4-5D6E-409C-BE32-E72D297353CC}">
              <c16:uniqueId val="{00000001-FE57-40F3-9DD7-46A2C1A9CCA2}"/>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41640</c:v>
                </c:pt>
                <c:pt idx="1">
                  <c:v>42005</c:v>
                </c:pt>
                <c:pt idx="2">
                  <c:v>42370</c:v>
                </c:pt>
                <c:pt idx="3">
                  <c:v>42736</c:v>
                </c:pt>
                <c:pt idx="4">
                  <c:v>43101</c:v>
                </c:pt>
              </c:numCache>
            </c:numRef>
          </c:cat>
          <c:val>
            <c:numRef>
              <c:f>データ!$EU$17:$EY$17</c:f>
              <c:numCache>
                <c:formatCode>#,##0.00;"▲ "#,##0.00</c:formatCode>
                <c:ptCount val="5"/>
                <c:pt idx="0">
                  <c:v>449.3</c:v>
                </c:pt>
                <c:pt idx="1">
                  <c:v>686.74</c:v>
                </c:pt>
                <c:pt idx="2">
                  <c:v>761.12</c:v>
                </c:pt>
                <c:pt idx="3">
                  <c:v>760.57</c:v>
                </c:pt>
                <c:pt idx="4">
                  <c:v>836.59</c:v>
                </c:pt>
              </c:numCache>
            </c:numRef>
          </c:val>
          <c:extLst>
            <c:ext xmlns:c16="http://schemas.microsoft.com/office/drawing/2014/chart" uri="{C3380CC4-5D6E-409C-BE32-E72D297353CC}">
              <c16:uniqueId val="{00000000-FDD1-4A0C-BE90-A265BA46EC79}"/>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41640</c:v>
                </c:pt>
                <c:pt idx="1">
                  <c:v>42005</c:v>
                </c:pt>
                <c:pt idx="2">
                  <c:v>42370</c:v>
                </c:pt>
                <c:pt idx="3">
                  <c:v>42736</c:v>
                </c:pt>
                <c:pt idx="4">
                  <c:v>43101</c:v>
                </c:pt>
              </c:numCache>
            </c:numRef>
          </c:cat>
          <c:val>
            <c:numRef>
              <c:f>データ!$EU$18:$EY$18</c:f>
              <c:numCache>
                <c:formatCode>#,##0.00;"▲ "#,##0.00</c:formatCode>
                <c:ptCount val="5"/>
                <c:pt idx="0">
                  <c:v>178.5</c:v>
                </c:pt>
                <c:pt idx="1">
                  <c:v>180.61</c:v>
                </c:pt>
                <c:pt idx="2">
                  <c:v>188.09</c:v>
                </c:pt>
                <c:pt idx="3">
                  <c:v>194.98</c:v>
                </c:pt>
                <c:pt idx="4">
                  <c:v>197.23</c:v>
                </c:pt>
              </c:numCache>
            </c:numRef>
          </c:val>
          <c:smooth val="0"/>
          <c:extLst>
            <c:ext xmlns:c16="http://schemas.microsoft.com/office/drawing/2014/chart" uri="{C3380CC4-5D6E-409C-BE32-E72D297353CC}">
              <c16:uniqueId val="{00000001-FDD1-4A0C-BE90-A265BA46EC79}"/>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41640</c:v>
                </c:pt>
                <c:pt idx="1">
                  <c:v>42005</c:v>
                </c:pt>
                <c:pt idx="2">
                  <c:v>42370</c:v>
                </c:pt>
                <c:pt idx="3">
                  <c:v>42736</c:v>
                </c:pt>
                <c:pt idx="4">
                  <c:v>43101</c:v>
                </c:pt>
              </c:numCache>
            </c:numRef>
          </c:cat>
          <c:val>
            <c:numRef>
              <c:f>データ!$EK$17:$EO$17</c:f>
              <c:numCache>
                <c:formatCode>#,##0.00;"▲ "#,##0.00</c:formatCode>
                <c:ptCount val="5"/>
                <c:pt idx="0">
                  <c:v>602.66</c:v>
                </c:pt>
                <c:pt idx="1">
                  <c:v>868.28</c:v>
                </c:pt>
                <c:pt idx="2">
                  <c:v>929.49</c:v>
                </c:pt>
                <c:pt idx="3">
                  <c:v>923.69</c:v>
                </c:pt>
                <c:pt idx="4">
                  <c:v>1016.49</c:v>
                </c:pt>
              </c:numCache>
            </c:numRef>
          </c:val>
          <c:extLst>
            <c:ext xmlns:c16="http://schemas.microsoft.com/office/drawing/2014/chart" uri="{C3380CC4-5D6E-409C-BE32-E72D297353CC}">
              <c16:uniqueId val="{00000000-40D1-45CE-B10D-57A08B89A483}"/>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41640</c:v>
                </c:pt>
                <c:pt idx="1">
                  <c:v>42005</c:v>
                </c:pt>
                <c:pt idx="2">
                  <c:v>42370</c:v>
                </c:pt>
                <c:pt idx="3">
                  <c:v>42736</c:v>
                </c:pt>
                <c:pt idx="4">
                  <c:v>43101</c:v>
                </c:pt>
              </c:numCache>
            </c:numRef>
          </c:cat>
          <c:val>
            <c:numRef>
              <c:f>データ!$EK$18:$EO$18</c:f>
              <c:numCache>
                <c:formatCode>#,##0.00;"▲ "#,##0.00</c:formatCode>
                <c:ptCount val="5"/>
                <c:pt idx="0">
                  <c:v>293.56</c:v>
                </c:pt>
                <c:pt idx="1">
                  <c:v>292.26</c:v>
                </c:pt>
                <c:pt idx="2">
                  <c:v>304.8</c:v>
                </c:pt>
                <c:pt idx="3">
                  <c:v>318.98</c:v>
                </c:pt>
                <c:pt idx="4">
                  <c:v>324.83</c:v>
                </c:pt>
              </c:numCache>
            </c:numRef>
          </c:val>
          <c:smooth val="0"/>
          <c:extLst>
            <c:ext xmlns:c16="http://schemas.microsoft.com/office/drawing/2014/chart" uri="{C3380CC4-5D6E-409C-BE32-E72D297353CC}">
              <c16:uniqueId val="{00000001-40D1-45CE-B10D-57A08B89A483}"/>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289"/>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290"/>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291"/>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464118" y="3149413"/>
          <a:ext cx="2266389" cy="741261"/>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292"/>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293"/>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294"/>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295"/>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464118" y="7127502"/>
          <a:ext cx="2266389" cy="510348"/>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570975" y="11654678"/>
          <a:ext cx="2266389" cy="510351"/>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981765" y="11654678"/>
          <a:ext cx="2418070" cy="510350"/>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296"/>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297"/>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298"/>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299"/>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300"/>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551440" y="7118936"/>
          <a:ext cx="2266388" cy="510348"/>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90"/>
  <sheetViews>
    <sheetView showGridLines="0" tabSelected="1" topLeftCell="AA59" zoomScale="85" zoomScaleNormal="85" zoomScaleSheetLayoutView="100" workbookViewId="0">
      <selection activeCell="BL53" sqref="BL53:BZ54"/>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データ!O6</f>
        <v>徳島県　徳島市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J7" s="89"/>
      <c r="AK7" s="90"/>
      <c r="AL7" s="90"/>
      <c r="AM7" s="90"/>
      <c r="AN7" s="90"/>
      <c r="AO7" s="90"/>
      <c r="AP7" s="91"/>
      <c r="AQ7" s="92">
        <f>データ!I10</f>
        <v>41640</v>
      </c>
      <c r="AR7" s="92"/>
      <c r="AS7" s="92"/>
      <c r="AT7" s="92"/>
      <c r="AU7" s="93"/>
      <c r="AV7" s="94">
        <f>データ!J10</f>
        <v>42005</v>
      </c>
      <c r="AW7" s="92"/>
      <c r="AX7" s="92"/>
      <c r="AY7" s="92"/>
      <c r="AZ7" s="93"/>
      <c r="BA7" s="94">
        <f>データ!K10</f>
        <v>42370</v>
      </c>
      <c r="BB7" s="92"/>
      <c r="BC7" s="92"/>
      <c r="BD7" s="92"/>
      <c r="BE7" s="93"/>
      <c r="BF7" s="94">
        <f>データ!L10</f>
        <v>42736</v>
      </c>
      <c r="BG7" s="92"/>
      <c r="BH7" s="92"/>
      <c r="BI7" s="92"/>
      <c r="BJ7" s="93"/>
      <c r="BK7" s="94">
        <f>データ!M10</f>
        <v>43101</v>
      </c>
      <c r="BL7" s="92"/>
      <c r="BM7" s="92"/>
      <c r="BN7" s="92"/>
      <c r="BO7" s="93"/>
      <c r="BS7" s="8"/>
      <c r="BT7" s="8"/>
      <c r="BU7" s="8"/>
      <c r="BV7" s="8"/>
      <c r="BW7" s="8"/>
      <c r="BX7" s="8"/>
      <c r="BY7" s="8"/>
    </row>
    <row r="8" spans="1:78" ht="18.75" customHeight="1" x14ac:dyDescent="0.15">
      <c r="A8" s="2"/>
      <c r="B8" s="95" t="str">
        <f>データ!P6</f>
        <v>法適用</v>
      </c>
      <c r="C8" s="96"/>
      <c r="D8" s="96"/>
      <c r="E8" s="96"/>
      <c r="F8" s="96"/>
      <c r="G8" s="96"/>
      <c r="H8" s="96"/>
      <c r="I8" s="97"/>
      <c r="J8" s="95" t="str">
        <f>データ!Q6</f>
        <v>交通事業</v>
      </c>
      <c r="K8" s="96"/>
      <c r="L8" s="96"/>
      <c r="M8" s="96"/>
      <c r="N8" s="96"/>
      <c r="O8" s="96"/>
      <c r="P8" s="96"/>
      <c r="Q8" s="97"/>
      <c r="R8" s="95" t="str">
        <f>データ!R6</f>
        <v>自動車運送事業</v>
      </c>
      <c r="S8" s="96"/>
      <c r="T8" s="96"/>
      <c r="U8" s="96"/>
      <c r="V8" s="96"/>
      <c r="W8" s="96"/>
      <c r="X8" s="96"/>
      <c r="Y8" s="97"/>
      <c r="Z8" s="95" t="str">
        <f>データ!S6</f>
        <v>自治体職員</v>
      </c>
      <c r="AA8" s="96"/>
      <c r="AB8" s="96"/>
      <c r="AC8" s="96"/>
      <c r="AD8" s="96"/>
      <c r="AE8" s="96"/>
      <c r="AF8" s="96"/>
      <c r="AG8" s="97"/>
      <c r="AH8" s="3"/>
      <c r="AJ8" s="98" t="s">
        <v>5</v>
      </c>
      <c r="AK8" s="99"/>
      <c r="AL8" s="99"/>
      <c r="AM8" s="99"/>
      <c r="AN8" s="99"/>
      <c r="AO8" s="99"/>
      <c r="AP8" s="100"/>
      <c r="AQ8" s="101">
        <f>データ!AB6</f>
        <v>3014</v>
      </c>
      <c r="AR8" s="101"/>
      <c r="AS8" s="101"/>
      <c r="AT8" s="101"/>
      <c r="AU8" s="102"/>
      <c r="AV8" s="103">
        <f>データ!AC6</f>
        <v>1984</v>
      </c>
      <c r="AW8" s="101"/>
      <c r="AX8" s="101"/>
      <c r="AY8" s="101"/>
      <c r="AZ8" s="102"/>
      <c r="BA8" s="103">
        <f>データ!AD6</f>
        <v>1699</v>
      </c>
      <c r="BB8" s="101"/>
      <c r="BC8" s="101"/>
      <c r="BD8" s="101"/>
      <c r="BE8" s="102"/>
      <c r="BF8" s="103">
        <f>データ!AE6</f>
        <v>1802</v>
      </c>
      <c r="BG8" s="101"/>
      <c r="BH8" s="101"/>
      <c r="BI8" s="101"/>
      <c r="BJ8" s="102"/>
      <c r="BK8" s="103">
        <f>データ!AF6</f>
        <v>1660</v>
      </c>
      <c r="BL8" s="101"/>
      <c r="BM8" s="101"/>
      <c r="BN8" s="101"/>
      <c r="BO8" s="102"/>
      <c r="BS8" s="9"/>
      <c r="BT8" s="9"/>
      <c r="BU8" s="9"/>
      <c r="BV8" s="9"/>
      <c r="BW8" s="9"/>
      <c r="BX8" s="9"/>
      <c r="BY8" s="9"/>
    </row>
    <row r="9" spans="1:78" ht="18.75" customHeight="1" x14ac:dyDescent="0.15">
      <c r="A9" s="2"/>
      <c r="B9" s="86" t="s">
        <v>6</v>
      </c>
      <c r="C9" s="87"/>
      <c r="D9" s="87"/>
      <c r="E9" s="87"/>
      <c r="F9" s="87"/>
      <c r="G9" s="87"/>
      <c r="H9" s="87"/>
      <c r="I9" s="88"/>
      <c r="J9" s="104" t="s">
        <v>7</v>
      </c>
      <c r="K9" s="104"/>
      <c r="L9" s="104"/>
      <c r="M9" s="104"/>
      <c r="N9" s="104"/>
      <c r="O9" s="104"/>
      <c r="P9" s="104"/>
      <c r="Q9" s="104"/>
      <c r="R9" s="104" t="s">
        <v>8</v>
      </c>
      <c r="S9" s="104"/>
      <c r="T9" s="104"/>
      <c r="U9" s="104"/>
      <c r="V9" s="104"/>
      <c r="W9" s="104"/>
      <c r="X9" s="104"/>
      <c r="Y9" s="104"/>
      <c r="Z9" s="104" t="s">
        <v>9</v>
      </c>
      <c r="AA9" s="104"/>
      <c r="AB9" s="104"/>
      <c r="AC9" s="104"/>
      <c r="AD9" s="104"/>
      <c r="AE9" s="104"/>
      <c r="AF9" s="104"/>
      <c r="AG9" s="104"/>
      <c r="AH9" s="3"/>
      <c r="AJ9" s="98" t="s">
        <v>10</v>
      </c>
      <c r="AK9" s="99"/>
      <c r="AL9" s="99"/>
      <c r="AM9" s="99"/>
      <c r="AN9" s="99"/>
      <c r="AO9" s="99"/>
      <c r="AP9" s="100"/>
      <c r="AQ9" s="105">
        <f>データ!AG6</f>
        <v>223637</v>
      </c>
      <c r="AR9" s="106"/>
      <c r="AS9" s="106"/>
      <c r="AT9" s="106"/>
      <c r="AU9" s="106"/>
      <c r="AV9" s="107">
        <f>データ!AH6</f>
        <v>379894</v>
      </c>
      <c r="AW9" s="108"/>
      <c r="AX9" s="108"/>
      <c r="AY9" s="108"/>
      <c r="AZ9" s="105"/>
      <c r="BA9" s="107">
        <f>データ!AI6</f>
        <v>372038</v>
      </c>
      <c r="BB9" s="108"/>
      <c r="BC9" s="108"/>
      <c r="BD9" s="108"/>
      <c r="BE9" s="105"/>
      <c r="BF9" s="107">
        <f>データ!AJ6</f>
        <v>373503</v>
      </c>
      <c r="BG9" s="108"/>
      <c r="BH9" s="108"/>
      <c r="BI9" s="108"/>
      <c r="BJ9" s="105"/>
      <c r="BK9" s="107">
        <f>データ!AK6</f>
        <v>324773</v>
      </c>
      <c r="BL9" s="108"/>
      <c r="BM9" s="108"/>
      <c r="BN9" s="108"/>
      <c r="BO9" s="105"/>
      <c r="BP9" s="10"/>
      <c r="BQ9" s="10"/>
      <c r="BR9" s="10"/>
      <c r="BS9" s="10"/>
      <c r="BT9" s="10"/>
      <c r="BU9" s="10"/>
      <c r="BV9" s="10"/>
      <c r="BW9" s="10"/>
      <c r="BX9" s="10"/>
      <c r="BY9" s="10"/>
    </row>
    <row r="10" spans="1:78" ht="18.399999999999999" customHeight="1" x14ac:dyDescent="0.15">
      <c r="A10" s="2"/>
      <c r="B10" s="109" t="str">
        <f>データ!T6</f>
        <v>-</v>
      </c>
      <c r="C10" s="110"/>
      <c r="D10" s="110"/>
      <c r="E10" s="110"/>
      <c r="F10" s="110"/>
      <c r="G10" s="110"/>
      <c r="H10" s="110"/>
      <c r="I10" s="111"/>
      <c r="J10" s="112">
        <f>データ!U6</f>
        <v>49.8</v>
      </c>
      <c r="K10" s="112"/>
      <c r="L10" s="112"/>
      <c r="M10" s="112"/>
      <c r="N10" s="112"/>
      <c r="O10" s="112"/>
      <c r="P10" s="112"/>
      <c r="Q10" s="112"/>
      <c r="R10" s="106">
        <f>データ!V6</f>
        <v>646</v>
      </c>
      <c r="S10" s="106"/>
      <c r="T10" s="106"/>
      <c r="U10" s="106"/>
      <c r="V10" s="106"/>
      <c r="W10" s="106"/>
      <c r="X10" s="106"/>
      <c r="Y10" s="106"/>
      <c r="Z10" s="106">
        <f>データ!W6</f>
        <v>23</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6" t="s">
        <v>11</v>
      </c>
      <c r="C11" s="87"/>
      <c r="D11" s="87"/>
      <c r="E11" s="87"/>
      <c r="F11" s="87"/>
      <c r="G11" s="87"/>
      <c r="H11" s="87"/>
      <c r="I11" s="88"/>
      <c r="J11" s="104" t="s">
        <v>12</v>
      </c>
      <c r="K11" s="104"/>
      <c r="L11" s="104"/>
      <c r="M11" s="104"/>
      <c r="N11" s="104"/>
      <c r="O11" s="104"/>
      <c r="P11" s="104"/>
      <c r="Q11" s="86"/>
      <c r="R11" s="86" t="s">
        <v>13</v>
      </c>
      <c r="S11" s="87"/>
      <c r="T11" s="87"/>
      <c r="U11" s="87"/>
      <c r="V11" s="87"/>
      <c r="W11" s="87"/>
      <c r="X11" s="87"/>
      <c r="Y11" s="88"/>
      <c r="Z11" s="104" t="s">
        <v>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7">
        <f>データ!X6</f>
        <v>68</v>
      </c>
      <c r="C12" s="108"/>
      <c r="D12" s="108"/>
      <c r="E12" s="108"/>
      <c r="F12" s="108"/>
      <c r="G12" s="108"/>
      <c r="H12" s="108"/>
      <c r="I12" s="105"/>
      <c r="J12" s="113" t="str">
        <f>データ!Y6</f>
        <v>-</v>
      </c>
      <c r="K12" s="113"/>
      <c r="L12" s="113"/>
      <c r="M12" s="113"/>
      <c r="N12" s="113"/>
      <c r="O12" s="113"/>
      <c r="P12" s="113"/>
      <c r="Q12" s="113"/>
      <c r="R12" s="114" t="str">
        <f>データ!Z6</f>
        <v>有</v>
      </c>
      <c r="S12" s="114"/>
      <c r="T12" s="114"/>
      <c r="U12" s="114"/>
      <c r="V12" s="114"/>
      <c r="W12" s="114"/>
      <c r="X12" s="114"/>
      <c r="Y12" s="114"/>
      <c r="Z12" s="114" t="str">
        <f>データ!AA6</f>
        <v>無</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7" t="s">
        <v>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18</v>
      </c>
      <c r="BM15" s="116"/>
      <c r="BN15" s="116"/>
      <c r="BO15" s="116"/>
      <c r="BP15" s="116"/>
      <c r="BQ15" s="116"/>
      <c r="BR15" s="116"/>
      <c r="BS15" s="116"/>
      <c r="BT15" s="116"/>
      <c r="BU15" s="116"/>
      <c r="BV15" s="116"/>
      <c r="BW15" s="116"/>
      <c r="BX15" s="116"/>
      <c r="BY15" s="116"/>
      <c r="BZ15" s="117"/>
    </row>
    <row r="16" spans="1:78" ht="13.5" customHeight="1" thickBot="1" x14ac:dyDescent="0.2">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130</v>
      </c>
      <c r="BM17" s="122"/>
      <c r="BN17" s="122"/>
      <c r="BO17" s="122"/>
      <c r="BP17" s="122"/>
      <c r="BQ17" s="122"/>
      <c r="BR17" s="122"/>
      <c r="BS17" s="122"/>
      <c r="BT17" s="122"/>
      <c r="BU17" s="122"/>
      <c r="BV17" s="122"/>
      <c r="BW17" s="122"/>
      <c r="BX17" s="122"/>
      <c r="BY17" s="122"/>
      <c r="BZ17" s="123"/>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19</v>
      </c>
      <c r="BM53" s="116"/>
      <c r="BN53" s="116"/>
      <c r="BO53" s="116"/>
      <c r="BP53" s="116"/>
      <c r="BQ53" s="116"/>
      <c r="BR53" s="116"/>
      <c r="BS53" s="116"/>
      <c r="BT53" s="116"/>
      <c r="BU53" s="116"/>
      <c r="BV53" s="116"/>
      <c r="BW53" s="116"/>
      <c r="BX53" s="116"/>
      <c r="BY53" s="116"/>
      <c r="BZ53" s="117"/>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128</v>
      </c>
      <c r="BM55" s="122"/>
      <c r="BN55" s="122"/>
      <c r="BO55" s="122"/>
      <c r="BP55" s="122"/>
      <c r="BQ55" s="122"/>
      <c r="BR55" s="122"/>
      <c r="BS55" s="122"/>
      <c r="BT55" s="122"/>
      <c r="BU55" s="122"/>
      <c r="BV55" s="122"/>
      <c r="BW55" s="122"/>
      <c r="BX55" s="122"/>
      <c r="BY55" s="122"/>
      <c r="BZ55" s="123"/>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x14ac:dyDescent="0.15">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21"/>
      <c r="BM64" s="122"/>
      <c r="BN64" s="122"/>
      <c r="BO64" s="122"/>
      <c r="BP64" s="122"/>
      <c r="BQ64" s="122"/>
      <c r="BR64" s="122"/>
      <c r="BS64" s="122"/>
      <c r="BT64" s="122"/>
      <c r="BU64" s="122"/>
      <c r="BV64" s="122"/>
      <c r="BW64" s="122"/>
      <c r="BX64" s="122"/>
      <c r="BY64" s="122"/>
      <c r="BZ64" s="123"/>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x14ac:dyDescent="0.15">
      <c r="A66" s="2"/>
      <c r="B66" s="130" t="s">
        <v>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21"/>
      <c r="BM66" s="122"/>
      <c r="BN66" s="122"/>
      <c r="BO66" s="122"/>
      <c r="BP66" s="122"/>
      <c r="BQ66" s="122"/>
      <c r="BR66" s="122"/>
      <c r="BS66" s="122"/>
      <c r="BT66" s="122"/>
      <c r="BU66" s="122"/>
      <c r="BV66" s="122"/>
      <c r="BW66" s="122"/>
      <c r="BX66" s="122"/>
      <c r="BY66" s="122"/>
      <c r="BZ66" s="123"/>
    </row>
    <row r="67" spans="1:78" ht="13.5" customHeight="1" thickBot="1" x14ac:dyDescent="0.2">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21</v>
      </c>
      <c r="BM73" s="116"/>
      <c r="BN73" s="116"/>
      <c r="BO73" s="116"/>
      <c r="BP73" s="116"/>
      <c r="BQ73" s="116"/>
      <c r="BR73" s="116"/>
      <c r="BS73" s="116"/>
      <c r="BT73" s="116"/>
      <c r="BU73" s="116"/>
      <c r="BV73" s="116"/>
      <c r="BW73" s="116"/>
      <c r="BX73" s="116"/>
      <c r="BY73" s="116"/>
      <c r="BZ73" s="117"/>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129</v>
      </c>
      <c r="BM75" s="122"/>
      <c r="BN75" s="122"/>
      <c r="BO75" s="122"/>
      <c r="BP75" s="122"/>
      <c r="BQ75" s="122"/>
      <c r="BR75" s="122"/>
      <c r="BS75" s="122"/>
      <c r="BT75" s="122"/>
      <c r="BU75" s="122"/>
      <c r="BV75" s="122"/>
      <c r="BW75" s="122"/>
      <c r="BX75" s="122"/>
      <c r="BY75" s="122"/>
      <c r="BZ75" s="123"/>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4.25" thickTop="1" x14ac:dyDescent="0.15">
      <c r="B90" s="40" t="s">
        <v>22</v>
      </c>
    </row>
  </sheetData>
  <sheetProtection algorithmName="SHA-512" hashValue="Z5VxhW8hzC28TwnkLgoj+yD5cMDWT6Zw25pbVddzpRi+ebBxPNgGz1su5FE6Rx1ejEZVLDp9lFWIpYEHekiz6Q==" saltValue="jY/c+YiaVrx7jn7Q4owFXA=="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15">
      <c r="H6" s="42" t="s">
        <v>87</v>
      </c>
      <c r="I6" s="55" t="str">
        <f>I7</f>
        <v>2018</v>
      </c>
      <c r="J6" s="55" t="str">
        <f t="shared" ref="J6:AK6" si="3">J7</f>
        <v>362018</v>
      </c>
      <c r="K6" s="55" t="str">
        <f t="shared" si="3"/>
        <v>46</v>
      </c>
      <c r="L6" s="55" t="str">
        <f t="shared" si="3"/>
        <v>03</v>
      </c>
      <c r="M6" s="56" t="str">
        <f>M7</f>
        <v>3</v>
      </c>
      <c r="N6" s="56" t="str">
        <f>N7</f>
        <v>000</v>
      </c>
      <c r="O6" s="55" t="str">
        <f t="shared" si="3"/>
        <v>徳島県　徳島市</v>
      </c>
      <c r="P6" s="55" t="str">
        <f t="shared" si="3"/>
        <v>法適用</v>
      </c>
      <c r="Q6" s="55" t="str">
        <f t="shared" si="3"/>
        <v>交通事業</v>
      </c>
      <c r="R6" s="55" t="str">
        <f t="shared" si="3"/>
        <v>自動車運送事業</v>
      </c>
      <c r="S6" s="55" t="str">
        <f t="shared" si="3"/>
        <v>自治体職員</v>
      </c>
      <c r="T6" s="57" t="str">
        <f t="shared" si="3"/>
        <v>-</v>
      </c>
      <c r="U6" s="57">
        <f t="shared" si="3"/>
        <v>49.8</v>
      </c>
      <c r="V6" s="58">
        <f t="shared" si="3"/>
        <v>646</v>
      </c>
      <c r="W6" s="58">
        <f t="shared" si="3"/>
        <v>23</v>
      </c>
      <c r="X6" s="58">
        <f t="shared" si="3"/>
        <v>68</v>
      </c>
      <c r="Y6" s="57" t="str">
        <f>Y7</f>
        <v>-</v>
      </c>
      <c r="Z6" s="55" t="str">
        <f t="shared" si="3"/>
        <v>有</v>
      </c>
      <c r="AA6" s="55" t="str">
        <f t="shared" si="3"/>
        <v>無</v>
      </c>
      <c r="AB6" s="58">
        <f t="shared" si="3"/>
        <v>3014</v>
      </c>
      <c r="AC6" s="58">
        <f t="shared" si="3"/>
        <v>1984</v>
      </c>
      <c r="AD6" s="58">
        <f t="shared" si="3"/>
        <v>1699</v>
      </c>
      <c r="AE6" s="58">
        <f t="shared" si="3"/>
        <v>1802</v>
      </c>
      <c r="AF6" s="58">
        <f t="shared" si="3"/>
        <v>1660</v>
      </c>
      <c r="AG6" s="58">
        <f t="shared" si="3"/>
        <v>223637</v>
      </c>
      <c r="AH6" s="58">
        <f t="shared" si="3"/>
        <v>379894</v>
      </c>
      <c r="AI6" s="58">
        <f t="shared" si="3"/>
        <v>372038</v>
      </c>
      <c r="AJ6" s="58">
        <f t="shared" si="3"/>
        <v>373503</v>
      </c>
      <c r="AK6" s="58">
        <f t="shared" si="3"/>
        <v>324773</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88</v>
      </c>
      <c r="J7" s="63" t="s">
        <v>89</v>
      </c>
      <c r="K7" s="63" t="s">
        <v>90</v>
      </c>
      <c r="L7" s="63" t="s">
        <v>91</v>
      </c>
      <c r="M7" s="63" t="s">
        <v>92</v>
      </c>
      <c r="N7" s="63" t="s">
        <v>93</v>
      </c>
      <c r="O7" s="63" t="s">
        <v>94</v>
      </c>
      <c r="P7" s="63" t="s">
        <v>95</v>
      </c>
      <c r="Q7" s="63" t="s">
        <v>96</v>
      </c>
      <c r="R7" s="63" t="s">
        <v>97</v>
      </c>
      <c r="S7" s="63" t="s">
        <v>98</v>
      </c>
      <c r="T7" s="64" t="s">
        <v>99</v>
      </c>
      <c r="U7" s="64">
        <v>49.8</v>
      </c>
      <c r="V7" s="65">
        <v>646</v>
      </c>
      <c r="W7" s="65">
        <v>23</v>
      </c>
      <c r="X7" s="65">
        <v>68</v>
      </c>
      <c r="Y7" s="64" t="s">
        <v>99</v>
      </c>
      <c r="Z7" s="63" t="s">
        <v>100</v>
      </c>
      <c r="AA7" s="63" t="s">
        <v>101</v>
      </c>
      <c r="AB7" s="65">
        <v>3014</v>
      </c>
      <c r="AC7" s="65">
        <v>1984</v>
      </c>
      <c r="AD7" s="65">
        <v>1699</v>
      </c>
      <c r="AE7" s="65">
        <v>1802</v>
      </c>
      <c r="AF7" s="65">
        <v>1660</v>
      </c>
      <c r="AG7" s="65">
        <v>223637</v>
      </c>
      <c r="AH7" s="65">
        <v>379894</v>
      </c>
      <c r="AI7" s="65">
        <v>372038</v>
      </c>
      <c r="AJ7" s="65">
        <v>373503</v>
      </c>
      <c r="AK7" s="65">
        <v>324773</v>
      </c>
      <c r="AL7" s="64">
        <v>95.1</v>
      </c>
      <c r="AM7" s="64">
        <v>101.8</v>
      </c>
      <c r="AN7" s="64">
        <v>102.5</v>
      </c>
      <c r="AO7" s="64">
        <v>105.6</v>
      </c>
      <c r="AP7" s="64">
        <v>97</v>
      </c>
      <c r="AQ7" s="64">
        <v>102.8</v>
      </c>
      <c r="AR7" s="64">
        <v>104.1</v>
      </c>
      <c r="AS7" s="64">
        <v>103.5</v>
      </c>
      <c r="AT7" s="64">
        <v>103.3</v>
      </c>
      <c r="AU7" s="64">
        <v>102.4</v>
      </c>
      <c r="AV7" s="64">
        <v>100</v>
      </c>
      <c r="AW7" s="64">
        <v>62</v>
      </c>
      <c r="AX7" s="64">
        <v>43.5</v>
      </c>
      <c r="AY7" s="64">
        <v>41.1</v>
      </c>
      <c r="AZ7" s="64">
        <v>44.6</v>
      </c>
      <c r="BA7" s="64">
        <v>41.9</v>
      </c>
      <c r="BB7" s="64">
        <v>93.3</v>
      </c>
      <c r="BC7" s="64">
        <v>95.5</v>
      </c>
      <c r="BD7" s="64">
        <v>94.2</v>
      </c>
      <c r="BE7" s="64">
        <v>94</v>
      </c>
      <c r="BF7" s="64">
        <v>93.2</v>
      </c>
      <c r="BG7" s="64">
        <v>100</v>
      </c>
      <c r="BH7" s="64">
        <v>245.5</v>
      </c>
      <c r="BI7" s="64">
        <v>199.5</v>
      </c>
      <c r="BJ7" s="64">
        <v>245</v>
      </c>
      <c r="BK7" s="64">
        <v>258.60000000000002</v>
      </c>
      <c r="BL7" s="64">
        <v>241</v>
      </c>
      <c r="BM7" s="64">
        <v>96.5</v>
      </c>
      <c r="BN7" s="64">
        <v>97.7</v>
      </c>
      <c r="BO7" s="64">
        <v>100</v>
      </c>
      <c r="BP7" s="64">
        <v>156.69999999999999</v>
      </c>
      <c r="BQ7" s="64">
        <v>155.30000000000001</v>
      </c>
      <c r="BR7" s="64">
        <v>100</v>
      </c>
      <c r="BS7" s="64">
        <v>106</v>
      </c>
      <c r="BT7" s="64">
        <v>159.6</v>
      </c>
      <c r="BU7" s="64">
        <v>180</v>
      </c>
      <c r="BV7" s="64">
        <v>154.1</v>
      </c>
      <c r="BW7" s="64">
        <v>177.7</v>
      </c>
      <c r="BX7" s="64">
        <v>102.5</v>
      </c>
      <c r="BY7" s="64">
        <v>90.4</v>
      </c>
      <c r="BZ7" s="64">
        <v>86.1</v>
      </c>
      <c r="CA7" s="64">
        <v>62.9</v>
      </c>
      <c r="CB7" s="64">
        <v>34.799999999999997</v>
      </c>
      <c r="CC7" s="64">
        <v>0</v>
      </c>
      <c r="CD7" s="64">
        <v>74.2</v>
      </c>
      <c r="CE7" s="64">
        <v>191.5</v>
      </c>
      <c r="CF7" s="64">
        <v>219</v>
      </c>
      <c r="CG7" s="64">
        <v>207.3</v>
      </c>
      <c r="CH7" s="64">
        <v>195.6</v>
      </c>
      <c r="CI7" s="64">
        <v>15.7</v>
      </c>
      <c r="CJ7" s="64">
        <v>13.6</v>
      </c>
      <c r="CK7" s="64">
        <v>14.6</v>
      </c>
      <c r="CL7" s="64">
        <v>14.5</v>
      </c>
      <c r="CM7" s="64">
        <v>14.7</v>
      </c>
      <c r="CN7" s="64">
        <v>272.3</v>
      </c>
      <c r="CO7" s="64">
        <v>381.2</v>
      </c>
      <c r="CP7" s="64">
        <v>404.3</v>
      </c>
      <c r="CQ7" s="64">
        <v>379.3</v>
      </c>
      <c r="CR7" s="64">
        <v>395.6</v>
      </c>
      <c r="CS7" s="64">
        <v>181.8</v>
      </c>
      <c r="CT7" s="64">
        <v>177.3</v>
      </c>
      <c r="CU7" s="64">
        <v>180</v>
      </c>
      <c r="CV7" s="64">
        <v>180.1</v>
      </c>
      <c r="CW7" s="64">
        <v>182.9</v>
      </c>
      <c r="CX7" s="64">
        <v>27.2</v>
      </c>
      <c r="CY7" s="64">
        <v>50.2</v>
      </c>
      <c r="CZ7" s="64">
        <v>54.2</v>
      </c>
      <c r="DA7" s="64">
        <v>54.6</v>
      </c>
      <c r="DB7" s="64">
        <v>49.4</v>
      </c>
      <c r="DC7" s="64">
        <v>8.6999999999999993</v>
      </c>
      <c r="DD7" s="64">
        <v>7.7</v>
      </c>
      <c r="DE7" s="64">
        <v>8.1</v>
      </c>
      <c r="DF7" s="64">
        <v>8</v>
      </c>
      <c r="DG7" s="64">
        <v>8</v>
      </c>
      <c r="DH7" s="64">
        <v>28.6</v>
      </c>
      <c r="DI7" s="64">
        <v>36.299999999999997</v>
      </c>
      <c r="DJ7" s="64">
        <v>34.4</v>
      </c>
      <c r="DK7" s="64">
        <v>25.4</v>
      </c>
      <c r="DL7" s="64">
        <v>21</v>
      </c>
      <c r="DM7" s="64">
        <v>30.9</v>
      </c>
      <c r="DN7" s="64">
        <v>27</v>
      </c>
      <c r="DO7" s="64">
        <v>22.5</v>
      </c>
      <c r="DP7" s="64">
        <v>21.9</v>
      </c>
      <c r="DQ7" s="64">
        <v>23.3</v>
      </c>
      <c r="DR7" s="64">
        <v>78.599999999999994</v>
      </c>
      <c r="DS7" s="64">
        <v>79.5</v>
      </c>
      <c r="DT7" s="64">
        <v>80.8</v>
      </c>
      <c r="DU7" s="64">
        <v>81.7</v>
      </c>
      <c r="DV7" s="64">
        <v>82.7</v>
      </c>
      <c r="DW7" s="64">
        <v>79.3</v>
      </c>
      <c r="DX7" s="64">
        <v>78.900000000000006</v>
      </c>
      <c r="DY7" s="64">
        <v>78.400000000000006</v>
      </c>
      <c r="DZ7" s="64">
        <v>77.8</v>
      </c>
      <c r="EA7" s="64">
        <v>77.400000000000006</v>
      </c>
      <c r="EB7" s="66">
        <v>405.02</v>
      </c>
      <c r="EC7" s="66">
        <v>441.12</v>
      </c>
      <c r="ED7" s="66">
        <v>440.72</v>
      </c>
      <c r="EE7" s="66">
        <v>465.74</v>
      </c>
      <c r="EF7" s="66">
        <v>478.35</v>
      </c>
      <c r="EG7" s="66">
        <v>205.48</v>
      </c>
      <c r="EH7" s="66">
        <v>207.99</v>
      </c>
      <c r="EI7" s="66">
        <v>215.49</v>
      </c>
      <c r="EJ7" s="66">
        <v>218.72</v>
      </c>
      <c r="EK7" s="66">
        <v>225.31</v>
      </c>
      <c r="EL7" s="66">
        <v>602.66</v>
      </c>
      <c r="EM7" s="66">
        <v>868.28</v>
      </c>
      <c r="EN7" s="66">
        <v>929.49</v>
      </c>
      <c r="EO7" s="66">
        <v>923.69</v>
      </c>
      <c r="EP7" s="66">
        <v>1016.49</v>
      </c>
      <c r="EQ7" s="66">
        <v>293.56</v>
      </c>
      <c r="ER7" s="66">
        <v>292.26</v>
      </c>
      <c r="ES7" s="66">
        <v>304.8</v>
      </c>
      <c r="ET7" s="66">
        <v>318.98</v>
      </c>
      <c r="EU7" s="66">
        <v>324.83</v>
      </c>
      <c r="EV7" s="66">
        <v>449.3</v>
      </c>
      <c r="EW7" s="66">
        <v>686.74</v>
      </c>
      <c r="EX7" s="66">
        <v>761.12</v>
      </c>
      <c r="EY7" s="66">
        <v>760.57</v>
      </c>
      <c r="EZ7" s="66">
        <v>836.59</v>
      </c>
      <c r="FA7" s="66">
        <v>178.5</v>
      </c>
      <c r="FB7" s="66">
        <v>180.61</v>
      </c>
      <c r="FC7" s="66">
        <v>188.09</v>
      </c>
      <c r="FD7" s="66">
        <v>194.98</v>
      </c>
      <c r="FE7" s="66">
        <v>197.23</v>
      </c>
      <c r="FF7" s="64">
        <v>13.3</v>
      </c>
      <c r="FG7" s="64">
        <v>13.9</v>
      </c>
      <c r="FH7" s="64">
        <v>14.2</v>
      </c>
      <c r="FI7" s="64">
        <v>15.6</v>
      </c>
      <c r="FJ7" s="64">
        <v>16.8</v>
      </c>
      <c r="FK7" s="64">
        <v>17.399999999999999</v>
      </c>
      <c r="FL7" s="64">
        <v>17.7</v>
      </c>
      <c r="FM7" s="64">
        <v>18</v>
      </c>
      <c r="FN7" s="64">
        <v>18.399999999999999</v>
      </c>
      <c r="FO7" s="64">
        <v>18.3</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102</v>
      </c>
      <c r="J9" s="68" t="s">
        <v>103</v>
      </c>
      <c r="K9" s="68" t="s">
        <v>104</v>
      </c>
      <c r="L9" s="68" t="s">
        <v>105</v>
      </c>
      <c r="M9" s="68" t="s">
        <v>106</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107</v>
      </c>
      <c r="AV9" s="69"/>
      <c r="AW9" s="69"/>
      <c r="AX9" s="69"/>
      <c r="AY9" s="69"/>
      <c r="AZ9" s="69"/>
      <c r="BA9" s="67"/>
      <c r="BB9" s="67"/>
      <c r="BC9" s="2"/>
      <c r="BD9" s="2"/>
      <c r="BE9" s="2"/>
      <c r="BF9" s="67" t="s">
        <v>107</v>
      </c>
      <c r="BG9" s="69"/>
      <c r="BH9" s="69"/>
      <c r="BI9" s="69"/>
      <c r="BJ9" s="69"/>
      <c r="BK9" s="69"/>
      <c r="BL9" s="2"/>
      <c r="BM9" s="2"/>
      <c r="BN9" s="2"/>
      <c r="BO9" s="2"/>
      <c r="BP9" s="2"/>
      <c r="BQ9" s="67" t="s">
        <v>107</v>
      </c>
      <c r="BR9" s="69"/>
      <c r="BS9" s="69"/>
      <c r="BT9" s="69"/>
      <c r="BU9" s="69"/>
      <c r="BV9" s="69"/>
      <c r="BW9" s="2"/>
      <c r="BX9" s="2"/>
      <c r="BY9" s="2"/>
      <c r="BZ9" s="2"/>
      <c r="CA9" s="2"/>
      <c r="CB9" s="67" t="s">
        <v>107</v>
      </c>
      <c r="CC9" s="69"/>
      <c r="CD9" s="69"/>
      <c r="CE9" s="69"/>
      <c r="CF9" s="69"/>
      <c r="CG9" s="69"/>
      <c r="CH9" s="2"/>
      <c r="CI9" s="2"/>
      <c r="CJ9" s="2"/>
      <c r="CK9" s="2"/>
      <c r="CL9" s="2"/>
      <c r="CM9" s="2"/>
      <c r="CN9" s="2"/>
      <c r="CO9" s="2"/>
      <c r="CP9" s="2"/>
      <c r="CQ9" s="2"/>
      <c r="CR9" s="2"/>
      <c r="CS9" s="2"/>
      <c r="CT9" s="2"/>
      <c r="CU9" s="2"/>
      <c r="CV9" s="67" t="s">
        <v>107</v>
      </c>
      <c r="CW9" s="69"/>
      <c r="CX9" s="69"/>
      <c r="CY9" s="69"/>
      <c r="CZ9" s="69"/>
      <c r="DA9" s="69"/>
      <c r="DB9" s="2"/>
      <c r="DC9" s="2"/>
      <c r="DD9" s="2"/>
      <c r="DE9" s="2"/>
      <c r="DF9" s="67" t="s">
        <v>107</v>
      </c>
      <c r="DG9" s="69"/>
      <c r="DH9" s="69"/>
      <c r="DI9" s="69"/>
      <c r="DJ9" s="69"/>
      <c r="DK9" s="69"/>
      <c r="DL9" s="2"/>
      <c r="DM9" s="2"/>
      <c r="DN9" s="2"/>
      <c r="DO9" s="2"/>
      <c r="DP9" s="67" t="s">
        <v>107</v>
      </c>
      <c r="DQ9" s="69"/>
      <c r="DR9" s="69"/>
      <c r="DS9" s="69"/>
      <c r="DT9" s="69"/>
      <c r="DU9" s="69"/>
      <c r="DV9" s="2"/>
      <c r="DW9" s="2"/>
      <c r="DX9" s="2"/>
      <c r="DY9" s="2"/>
      <c r="DZ9" s="67" t="s">
        <v>107</v>
      </c>
      <c r="EA9" s="69"/>
      <c r="EB9" s="69"/>
      <c r="EC9" s="69"/>
      <c r="ED9" s="69"/>
      <c r="EE9" s="69"/>
      <c r="EF9" s="2"/>
      <c r="EG9" s="2"/>
      <c r="EH9" s="2"/>
      <c r="EI9" s="2"/>
      <c r="EJ9" s="67" t="s">
        <v>107</v>
      </c>
      <c r="EK9" s="69"/>
      <c r="EL9" s="69"/>
      <c r="EM9" s="69"/>
      <c r="EN9" s="69"/>
      <c r="EO9" s="69"/>
      <c r="EP9" s="2"/>
      <c r="EQ9" s="2"/>
      <c r="ER9" s="2"/>
      <c r="ES9" s="2"/>
      <c r="ET9" s="67" t="s">
        <v>107</v>
      </c>
      <c r="EU9" s="69"/>
      <c r="EV9" s="69"/>
      <c r="EW9" s="69"/>
      <c r="EX9" s="69"/>
      <c r="EY9" s="69"/>
      <c r="EZ9" s="2"/>
      <c r="FA9" s="2"/>
      <c r="FB9" s="2"/>
      <c r="FC9" s="2"/>
      <c r="FD9" s="67" t="s">
        <v>107</v>
      </c>
      <c r="FE9" s="69"/>
      <c r="FF9" s="69"/>
      <c r="FG9" s="69"/>
      <c r="FH9" s="69"/>
      <c r="FI9" s="69"/>
      <c r="FJ9" s="2"/>
      <c r="FK9" s="2"/>
      <c r="FL9" s="2"/>
      <c r="FM9" s="2"/>
    </row>
    <row r="10" spans="8:171" x14ac:dyDescent="0.15">
      <c r="H10" s="68" t="s">
        <v>108</v>
      </c>
      <c r="I10" s="70">
        <f>DATEVALUE($I$6-4&amp;"年1月1日")</f>
        <v>41640</v>
      </c>
      <c r="J10" s="70">
        <f>DATEVALUE($I$6-3&amp;"年1月1日")</f>
        <v>42005</v>
      </c>
      <c r="K10" s="70">
        <f>DATEVALUE($I$6-2&amp;"年1月1日")</f>
        <v>42370</v>
      </c>
      <c r="L10" s="70">
        <f>DATEVALUE($I$6-1&amp;"年1月1日")</f>
        <v>42736</v>
      </c>
      <c r="M10" s="70">
        <f>DATEVALUE($I$6&amp;"年1月1日")</f>
        <v>43101</v>
      </c>
      <c r="N10" s="2"/>
      <c r="O10" s="2"/>
      <c r="P10" s="2"/>
      <c r="Q10" s="2"/>
      <c r="R10" s="2"/>
      <c r="S10" s="2"/>
      <c r="T10" s="2"/>
      <c r="U10" s="2"/>
      <c r="V10" s="2"/>
      <c r="W10" s="2"/>
      <c r="X10" s="2"/>
      <c r="Y10" s="2"/>
      <c r="Z10" s="2"/>
      <c r="AA10" s="2"/>
      <c r="AB10" s="2"/>
      <c r="AC10" s="2"/>
      <c r="AD10" s="2"/>
      <c r="AE10" s="2"/>
      <c r="AF10" s="2"/>
      <c r="AG10" s="2"/>
      <c r="AH10" s="2"/>
      <c r="AI10" s="2"/>
      <c r="AJ10" s="67" t="s">
        <v>107</v>
      </c>
      <c r="AK10" s="69"/>
      <c r="AL10" s="69"/>
      <c r="AM10" s="69"/>
      <c r="AN10" s="69"/>
      <c r="AO10" s="69"/>
      <c r="AP10" s="71"/>
      <c r="AQ10" s="71"/>
      <c r="AR10" s="71"/>
      <c r="AS10" s="71"/>
      <c r="AT10" s="71"/>
      <c r="AU10" s="72"/>
      <c r="AV10" s="73">
        <f>$I$10</f>
        <v>41640</v>
      </c>
      <c r="AW10" s="73">
        <f>$J$10</f>
        <v>42005</v>
      </c>
      <c r="AX10" s="73">
        <f>$K$10</f>
        <v>42370</v>
      </c>
      <c r="AY10" s="73">
        <f>$L$10</f>
        <v>42736</v>
      </c>
      <c r="AZ10" s="73">
        <f>$M$10</f>
        <v>43101</v>
      </c>
      <c r="BA10" s="71"/>
      <c r="BB10" s="72"/>
      <c r="BC10" s="71"/>
      <c r="BD10" s="71"/>
      <c r="BE10" s="71"/>
      <c r="BF10" s="72"/>
      <c r="BG10" s="73">
        <f>$I$10</f>
        <v>41640</v>
      </c>
      <c r="BH10" s="73">
        <f>$J$10</f>
        <v>42005</v>
      </c>
      <c r="BI10" s="73">
        <f>$K$10</f>
        <v>42370</v>
      </c>
      <c r="BJ10" s="73">
        <f>$L$10</f>
        <v>42736</v>
      </c>
      <c r="BK10" s="73">
        <f>$M$10</f>
        <v>43101</v>
      </c>
      <c r="BL10" s="71"/>
      <c r="BM10" s="71"/>
      <c r="BN10" s="71"/>
      <c r="BO10" s="71"/>
      <c r="BP10" s="71"/>
      <c r="BQ10" s="72"/>
      <c r="BR10" s="73">
        <f>$I$10</f>
        <v>41640</v>
      </c>
      <c r="BS10" s="73">
        <f>$J$10</f>
        <v>42005</v>
      </c>
      <c r="BT10" s="73">
        <f>$K$10</f>
        <v>42370</v>
      </c>
      <c r="BU10" s="73">
        <f>$L$10</f>
        <v>42736</v>
      </c>
      <c r="BV10" s="73">
        <f>$M$10</f>
        <v>43101</v>
      </c>
      <c r="BW10" s="71"/>
      <c r="BX10" s="71"/>
      <c r="BY10" s="71"/>
      <c r="BZ10" s="71"/>
      <c r="CA10" s="71"/>
      <c r="CB10" s="72"/>
      <c r="CC10" s="73">
        <f>$I$10</f>
        <v>41640</v>
      </c>
      <c r="CD10" s="73">
        <f>$J$10</f>
        <v>42005</v>
      </c>
      <c r="CE10" s="73">
        <f>$K$10</f>
        <v>42370</v>
      </c>
      <c r="CF10" s="73">
        <f>$L$10</f>
        <v>42736</v>
      </c>
      <c r="CG10" s="73">
        <f>$M$10</f>
        <v>43101</v>
      </c>
      <c r="CH10" s="71"/>
      <c r="CI10" s="71"/>
      <c r="CJ10" s="71"/>
      <c r="CK10" s="71"/>
      <c r="CL10" s="71"/>
      <c r="CM10" s="71"/>
      <c r="CN10" s="71"/>
      <c r="CO10" s="71"/>
      <c r="CP10" s="71"/>
      <c r="CQ10" s="71"/>
      <c r="CR10" s="71"/>
      <c r="CS10" s="71"/>
      <c r="CT10" s="71"/>
      <c r="CU10" s="71"/>
      <c r="CV10" s="72"/>
      <c r="CW10" s="73">
        <f>$I$10</f>
        <v>41640</v>
      </c>
      <c r="CX10" s="73">
        <f>$J$10</f>
        <v>42005</v>
      </c>
      <c r="CY10" s="73">
        <f>$K$10</f>
        <v>42370</v>
      </c>
      <c r="CZ10" s="73">
        <f>$L$10</f>
        <v>42736</v>
      </c>
      <c r="DA10" s="73">
        <f>$M$10</f>
        <v>43101</v>
      </c>
      <c r="DB10" s="71"/>
      <c r="DC10" s="71"/>
      <c r="DD10" s="71"/>
      <c r="DE10" s="71"/>
      <c r="DF10" s="72"/>
      <c r="DG10" s="73">
        <f>$I$10</f>
        <v>41640</v>
      </c>
      <c r="DH10" s="73">
        <f>$J$10</f>
        <v>42005</v>
      </c>
      <c r="DI10" s="73">
        <f>$K$10</f>
        <v>42370</v>
      </c>
      <c r="DJ10" s="73">
        <f>$L$10</f>
        <v>42736</v>
      </c>
      <c r="DK10" s="73">
        <f>$M$10</f>
        <v>43101</v>
      </c>
      <c r="DL10" s="71"/>
      <c r="DM10" s="71"/>
      <c r="DN10" s="71"/>
      <c r="DO10" s="71"/>
      <c r="DP10" s="72"/>
      <c r="DQ10" s="73">
        <f>$I$10</f>
        <v>41640</v>
      </c>
      <c r="DR10" s="73">
        <f>$J$10</f>
        <v>42005</v>
      </c>
      <c r="DS10" s="73">
        <f>$K$10</f>
        <v>42370</v>
      </c>
      <c r="DT10" s="73">
        <f>$L$10</f>
        <v>42736</v>
      </c>
      <c r="DU10" s="73">
        <f>$M$10</f>
        <v>43101</v>
      </c>
      <c r="DV10" s="71"/>
      <c r="DW10" s="71"/>
      <c r="DX10" s="71"/>
      <c r="DY10" s="71"/>
      <c r="DZ10" s="72"/>
      <c r="EA10" s="73">
        <f>$I$10</f>
        <v>41640</v>
      </c>
      <c r="EB10" s="73">
        <f>$J$10</f>
        <v>42005</v>
      </c>
      <c r="EC10" s="73">
        <f>$K$10</f>
        <v>42370</v>
      </c>
      <c r="ED10" s="73">
        <f>$L$10</f>
        <v>42736</v>
      </c>
      <c r="EE10" s="73">
        <f>$M$10</f>
        <v>43101</v>
      </c>
      <c r="EF10" s="71"/>
      <c r="EG10" s="71"/>
      <c r="EH10" s="71"/>
      <c r="EI10" s="71"/>
      <c r="EJ10" s="72"/>
      <c r="EK10" s="73">
        <f>$I$10</f>
        <v>41640</v>
      </c>
      <c r="EL10" s="73">
        <f>$J$10</f>
        <v>42005</v>
      </c>
      <c r="EM10" s="73">
        <f>$K$10</f>
        <v>42370</v>
      </c>
      <c r="EN10" s="73">
        <f>$L$10</f>
        <v>42736</v>
      </c>
      <c r="EO10" s="73">
        <f>$M$10</f>
        <v>43101</v>
      </c>
      <c r="EP10" s="71"/>
      <c r="EQ10" s="71"/>
      <c r="ER10" s="71"/>
      <c r="ES10" s="71"/>
      <c r="ET10" s="72"/>
      <c r="EU10" s="73">
        <f>$I$10</f>
        <v>41640</v>
      </c>
      <c r="EV10" s="73">
        <f>$J$10</f>
        <v>42005</v>
      </c>
      <c r="EW10" s="73">
        <f>$K$10</f>
        <v>42370</v>
      </c>
      <c r="EX10" s="73">
        <f>$L$10</f>
        <v>42736</v>
      </c>
      <c r="EY10" s="73">
        <f>$M$10</f>
        <v>43101</v>
      </c>
      <c r="EZ10" s="71"/>
      <c r="FA10" s="71"/>
      <c r="FB10" s="71"/>
      <c r="FC10" s="71"/>
      <c r="FD10" s="72"/>
      <c r="FE10" s="73">
        <f>$I$10</f>
        <v>41640</v>
      </c>
      <c r="FF10" s="73">
        <f>$J$10</f>
        <v>42005</v>
      </c>
      <c r="FG10" s="73">
        <f>$K$10</f>
        <v>42370</v>
      </c>
      <c r="FH10" s="73">
        <f>$L$10</f>
        <v>42736</v>
      </c>
      <c r="FI10" s="73">
        <f>$M$10</f>
        <v>43101</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41640</v>
      </c>
      <c r="AL11" s="73">
        <f>$J$10</f>
        <v>42005</v>
      </c>
      <c r="AM11" s="73">
        <f>$K$10</f>
        <v>42370</v>
      </c>
      <c r="AN11" s="73">
        <f>$L$10</f>
        <v>42736</v>
      </c>
      <c r="AO11" s="73">
        <f>$M$10</f>
        <v>43101</v>
      </c>
      <c r="AP11" s="71"/>
      <c r="AQ11" s="71"/>
      <c r="AR11" s="71"/>
      <c r="AS11" s="71"/>
      <c r="AT11" s="71"/>
      <c r="AU11" s="74" t="s">
        <v>109</v>
      </c>
      <c r="AV11" s="75">
        <f>AW7</f>
        <v>62</v>
      </c>
      <c r="AW11" s="75">
        <f>AX7</f>
        <v>43.5</v>
      </c>
      <c r="AX11" s="75">
        <f>AY7</f>
        <v>41.1</v>
      </c>
      <c r="AY11" s="75">
        <f>AZ7</f>
        <v>44.6</v>
      </c>
      <c r="AZ11" s="75">
        <f>BA7</f>
        <v>41.9</v>
      </c>
      <c r="BA11" s="71"/>
      <c r="BB11" s="72"/>
      <c r="BC11" s="71"/>
      <c r="BD11" s="71"/>
      <c r="BE11" s="71"/>
      <c r="BF11" s="74" t="s">
        <v>109</v>
      </c>
      <c r="BG11" s="75">
        <f>BH7</f>
        <v>245.5</v>
      </c>
      <c r="BH11" s="75">
        <f>BI7</f>
        <v>199.5</v>
      </c>
      <c r="BI11" s="75">
        <f>BJ7</f>
        <v>245</v>
      </c>
      <c r="BJ11" s="75">
        <f>BK7</f>
        <v>258.60000000000002</v>
      </c>
      <c r="BK11" s="75">
        <f>BL7</f>
        <v>241</v>
      </c>
      <c r="BL11" s="71"/>
      <c r="BM11" s="71"/>
      <c r="BN11" s="71"/>
      <c r="BO11" s="71"/>
      <c r="BP11" s="71"/>
      <c r="BQ11" s="74" t="s">
        <v>109</v>
      </c>
      <c r="BR11" s="75">
        <f>BS7</f>
        <v>106</v>
      </c>
      <c r="BS11" s="75">
        <f>BT7</f>
        <v>159.6</v>
      </c>
      <c r="BT11" s="75">
        <f>BU7</f>
        <v>180</v>
      </c>
      <c r="BU11" s="75">
        <f>BV7</f>
        <v>154.1</v>
      </c>
      <c r="BV11" s="75">
        <f>BW7</f>
        <v>177.7</v>
      </c>
      <c r="BW11" s="71"/>
      <c r="BX11" s="71"/>
      <c r="BY11" s="71"/>
      <c r="BZ11" s="71"/>
      <c r="CA11" s="71"/>
      <c r="CB11" s="74" t="s">
        <v>110</v>
      </c>
      <c r="CC11" s="75">
        <f>CD7</f>
        <v>74.2</v>
      </c>
      <c r="CD11" s="75">
        <f>CE7</f>
        <v>191.5</v>
      </c>
      <c r="CE11" s="75">
        <f>CF7</f>
        <v>219</v>
      </c>
      <c r="CF11" s="75">
        <f>CG7</f>
        <v>207.3</v>
      </c>
      <c r="CG11" s="75">
        <f>CH7</f>
        <v>195.6</v>
      </c>
      <c r="CH11" s="71"/>
      <c r="CI11" s="71"/>
      <c r="CJ11" s="71"/>
      <c r="CK11" s="71"/>
      <c r="CL11" s="71"/>
      <c r="CM11" s="71"/>
      <c r="CN11" s="71"/>
      <c r="CO11" s="71"/>
      <c r="CP11" s="71"/>
      <c r="CQ11" s="71"/>
      <c r="CR11" s="71"/>
      <c r="CS11" s="71"/>
      <c r="CT11" s="71"/>
      <c r="CU11" s="71"/>
      <c r="CV11" s="74" t="s">
        <v>109</v>
      </c>
      <c r="CW11" s="75">
        <f>CX7</f>
        <v>27.2</v>
      </c>
      <c r="CX11" s="75">
        <f>CY7</f>
        <v>50.2</v>
      </c>
      <c r="CY11" s="75">
        <f>CZ7</f>
        <v>54.2</v>
      </c>
      <c r="CZ11" s="75">
        <f>DA7</f>
        <v>54.6</v>
      </c>
      <c r="DA11" s="75">
        <f>DB7</f>
        <v>49.4</v>
      </c>
      <c r="DB11" s="71"/>
      <c r="DC11" s="71"/>
      <c r="DD11" s="71"/>
      <c r="DE11" s="71"/>
      <c r="DF11" s="74" t="s">
        <v>109</v>
      </c>
      <c r="DG11" s="75">
        <f>DH7</f>
        <v>28.6</v>
      </c>
      <c r="DH11" s="75">
        <f>DI7</f>
        <v>36.299999999999997</v>
      </c>
      <c r="DI11" s="75">
        <f>DJ7</f>
        <v>34.4</v>
      </c>
      <c r="DJ11" s="75">
        <f>DK7</f>
        <v>25.4</v>
      </c>
      <c r="DK11" s="75">
        <f>DL7</f>
        <v>21</v>
      </c>
      <c r="DL11" s="71"/>
      <c r="DM11" s="71"/>
      <c r="DN11" s="71"/>
      <c r="DO11" s="71"/>
      <c r="DP11" s="74" t="s">
        <v>109</v>
      </c>
      <c r="DQ11" s="75">
        <f>DR7</f>
        <v>78.599999999999994</v>
      </c>
      <c r="DR11" s="75">
        <f>DS7</f>
        <v>79.5</v>
      </c>
      <c r="DS11" s="75">
        <f>DT7</f>
        <v>80.8</v>
      </c>
      <c r="DT11" s="75">
        <f>DU7</f>
        <v>81.7</v>
      </c>
      <c r="DU11" s="75">
        <f>DV7</f>
        <v>82.7</v>
      </c>
      <c r="DV11" s="71"/>
      <c r="DW11" s="71"/>
      <c r="DX11" s="71"/>
      <c r="DY11" s="71"/>
      <c r="DZ11" s="74" t="s">
        <v>109</v>
      </c>
      <c r="EA11" s="76">
        <f>EB7</f>
        <v>405.02</v>
      </c>
      <c r="EB11" s="76">
        <f>EC7</f>
        <v>441.12</v>
      </c>
      <c r="EC11" s="76">
        <f>ED7</f>
        <v>440.72</v>
      </c>
      <c r="ED11" s="76">
        <f>EE7</f>
        <v>465.74</v>
      </c>
      <c r="EE11" s="76">
        <f>EF7</f>
        <v>478.35</v>
      </c>
      <c r="EF11" s="71"/>
      <c r="EG11" s="71"/>
      <c r="EH11" s="71"/>
      <c r="EI11" s="71"/>
      <c r="EJ11" s="74" t="s">
        <v>109</v>
      </c>
      <c r="EK11" s="76">
        <f>EL7</f>
        <v>602.66</v>
      </c>
      <c r="EL11" s="76">
        <f>EM7</f>
        <v>868.28</v>
      </c>
      <c r="EM11" s="76">
        <f>EN7</f>
        <v>929.49</v>
      </c>
      <c r="EN11" s="76">
        <f>EO7</f>
        <v>923.69</v>
      </c>
      <c r="EO11" s="76">
        <f>EP7</f>
        <v>1016.49</v>
      </c>
      <c r="EP11" s="71"/>
      <c r="EQ11" s="71"/>
      <c r="ER11" s="71"/>
      <c r="ES11" s="71"/>
      <c r="ET11" s="74" t="s">
        <v>109</v>
      </c>
      <c r="EU11" s="76">
        <f>EV7</f>
        <v>449.3</v>
      </c>
      <c r="EV11" s="76">
        <f>EW7</f>
        <v>686.74</v>
      </c>
      <c r="EW11" s="76">
        <f>EX7</f>
        <v>761.12</v>
      </c>
      <c r="EX11" s="76">
        <f>EY7</f>
        <v>760.57</v>
      </c>
      <c r="EY11" s="76">
        <f>EZ7</f>
        <v>836.59</v>
      </c>
      <c r="EZ11" s="71"/>
      <c r="FA11" s="71"/>
      <c r="FB11" s="71"/>
      <c r="FC11" s="71"/>
      <c r="FD11" s="74" t="s">
        <v>109</v>
      </c>
      <c r="FE11" s="75">
        <f>FF7</f>
        <v>13.3</v>
      </c>
      <c r="FF11" s="75">
        <f>FG7</f>
        <v>13.9</v>
      </c>
      <c r="FG11" s="75">
        <f>FH7</f>
        <v>14.2</v>
      </c>
      <c r="FH11" s="75">
        <f>FI7</f>
        <v>15.6</v>
      </c>
      <c r="FI11" s="75">
        <f>FJ7</f>
        <v>16.8</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109</v>
      </c>
      <c r="AK12" s="75">
        <f>AL7</f>
        <v>95.1</v>
      </c>
      <c r="AL12" s="75">
        <f>AM7</f>
        <v>101.8</v>
      </c>
      <c r="AM12" s="75">
        <f>AN7</f>
        <v>102.5</v>
      </c>
      <c r="AN12" s="75">
        <f>AO7</f>
        <v>105.6</v>
      </c>
      <c r="AO12" s="75">
        <f>AP7</f>
        <v>97</v>
      </c>
      <c r="AP12" s="71"/>
      <c r="AQ12" s="71"/>
      <c r="AR12" s="71"/>
      <c r="AS12" s="71"/>
      <c r="AT12" s="71"/>
      <c r="AU12" s="74" t="s">
        <v>111</v>
      </c>
      <c r="AV12" s="75">
        <f>BB7</f>
        <v>93.3</v>
      </c>
      <c r="AW12" s="75">
        <f>BC7</f>
        <v>95.5</v>
      </c>
      <c r="AX12" s="75">
        <f>BD7</f>
        <v>94.2</v>
      </c>
      <c r="AY12" s="75">
        <f>BE7</f>
        <v>94</v>
      </c>
      <c r="AZ12" s="75">
        <f>BF7</f>
        <v>93.2</v>
      </c>
      <c r="BA12" s="71"/>
      <c r="BB12" s="72"/>
      <c r="BC12" s="71"/>
      <c r="BD12" s="71"/>
      <c r="BE12" s="71"/>
      <c r="BF12" s="74" t="s">
        <v>112</v>
      </c>
      <c r="BG12" s="75">
        <f>BM7</f>
        <v>96.5</v>
      </c>
      <c r="BH12" s="75">
        <f>BN7</f>
        <v>97.7</v>
      </c>
      <c r="BI12" s="75">
        <f>BO7</f>
        <v>100</v>
      </c>
      <c r="BJ12" s="75">
        <f>BP7</f>
        <v>156.69999999999999</v>
      </c>
      <c r="BK12" s="75">
        <f>BQ7</f>
        <v>155.30000000000001</v>
      </c>
      <c r="BL12" s="71"/>
      <c r="BM12" s="71"/>
      <c r="BN12" s="71"/>
      <c r="BO12" s="71"/>
      <c r="BP12" s="71"/>
      <c r="BQ12" s="74" t="s">
        <v>112</v>
      </c>
      <c r="BR12" s="75">
        <f>BX7</f>
        <v>102.5</v>
      </c>
      <c r="BS12" s="75">
        <f>BY7</f>
        <v>90.4</v>
      </c>
      <c r="BT12" s="75">
        <f>BZ7</f>
        <v>86.1</v>
      </c>
      <c r="BU12" s="75">
        <f>CA7</f>
        <v>62.9</v>
      </c>
      <c r="BV12" s="75">
        <f>CB7</f>
        <v>34.799999999999997</v>
      </c>
      <c r="BW12" s="71"/>
      <c r="BX12" s="71"/>
      <c r="BY12" s="71"/>
      <c r="BZ12" s="71"/>
      <c r="CA12" s="71"/>
      <c r="CB12" s="74" t="s">
        <v>113</v>
      </c>
      <c r="CC12" s="75">
        <f>CN7</f>
        <v>272.3</v>
      </c>
      <c r="CD12" s="75">
        <f>CO7</f>
        <v>381.2</v>
      </c>
      <c r="CE12" s="75">
        <f>CP7</f>
        <v>404.3</v>
      </c>
      <c r="CF12" s="75">
        <f>CQ7</f>
        <v>379.3</v>
      </c>
      <c r="CG12" s="75">
        <f>CR7</f>
        <v>395.6</v>
      </c>
      <c r="CH12" s="71"/>
      <c r="CI12" s="71"/>
      <c r="CJ12" s="71"/>
      <c r="CK12" s="71"/>
      <c r="CL12" s="71"/>
      <c r="CM12" s="71"/>
      <c r="CN12" s="71"/>
      <c r="CO12" s="71"/>
      <c r="CP12" s="71"/>
      <c r="CQ12" s="71"/>
      <c r="CR12" s="71"/>
      <c r="CS12" s="71"/>
      <c r="CT12" s="71"/>
      <c r="CU12" s="71"/>
      <c r="CV12" s="74" t="s">
        <v>112</v>
      </c>
      <c r="CW12" s="75">
        <f>DC7</f>
        <v>8.6999999999999993</v>
      </c>
      <c r="CX12" s="75">
        <f>DD7</f>
        <v>7.7</v>
      </c>
      <c r="CY12" s="75">
        <f>DE7</f>
        <v>8.1</v>
      </c>
      <c r="CZ12" s="75">
        <f>DF7</f>
        <v>8</v>
      </c>
      <c r="DA12" s="75">
        <f>DG7</f>
        <v>8</v>
      </c>
      <c r="DB12" s="71"/>
      <c r="DC12" s="71"/>
      <c r="DD12" s="71"/>
      <c r="DE12" s="71"/>
      <c r="DF12" s="74" t="s">
        <v>114</v>
      </c>
      <c r="DG12" s="75">
        <f>DM7</f>
        <v>30.9</v>
      </c>
      <c r="DH12" s="75">
        <f>DN7</f>
        <v>27</v>
      </c>
      <c r="DI12" s="75">
        <f>DO7</f>
        <v>22.5</v>
      </c>
      <c r="DJ12" s="75">
        <f>DP7</f>
        <v>21.9</v>
      </c>
      <c r="DK12" s="75">
        <f>DQ7</f>
        <v>23.3</v>
      </c>
      <c r="DL12" s="71"/>
      <c r="DM12" s="71"/>
      <c r="DN12" s="71"/>
      <c r="DO12" s="71"/>
      <c r="DP12" s="74" t="s">
        <v>112</v>
      </c>
      <c r="DQ12" s="75">
        <f>DW7</f>
        <v>79.3</v>
      </c>
      <c r="DR12" s="75">
        <f>DX7</f>
        <v>78.900000000000006</v>
      </c>
      <c r="DS12" s="75">
        <f>DY7</f>
        <v>78.400000000000006</v>
      </c>
      <c r="DT12" s="75">
        <f>DZ7</f>
        <v>77.8</v>
      </c>
      <c r="DU12" s="75">
        <f>EA7</f>
        <v>77.400000000000006</v>
      </c>
      <c r="DV12" s="71"/>
      <c r="DW12" s="71"/>
      <c r="DX12" s="71"/>
      <c r="DY12" s="71"/>
      <c r="DZ12" s="74" t="s">
        <v>112</v>
      </c>
      <c r="EA12" s="76">
        <f>EG7</f>
        <v>205.48</v>
      </c>
      <c r="EB12" s="76">
        <f>EH7</f>
        <v>207.99</v>
      </c>
      <c r="EC12" s="76">
        <f>EI7</f>
        <v>215.49</v>
      </c>
      <c r="ED12" s="76">
        <f>EJ7</f>
        <v>218.72</v>
      </c>
      <c r="EE12" s="76">
        <f>EK7</f>
        <v>225.31</v>
      </c>
      <c r="EF12" s="71"/>
      <c r="EG12" s="71"/>
      <c r="EH12" s="71"/>
      <c r="EI12" s="71"/>
      <c r="EJ12" s="74" t="s">
        <v>112</v>
      </c>
      <c r="EK12" s="76">
        <f>EQ7</f>
        <v>293.56</v>
      </c>
      <c r="EL12" s="76">
        <f>ER7</f>
        <v>292.26</v>
      </c>
      <c r="EM12" s="76">
        <f>ES7</f>
        <v>304.8</v>
      </c>
      <c r="EN12" s="76">
        <f>ET7</f>
        <v>318.98</v>
      </c>
      <c r="EO12" s="76">
        <f>EU7</f>
        <v>324.83</v>
      </c>
      <c r="EP12" s="71"/>
      <c r="EQ12" s="71"/>
      <c r="ER12" s="71"/>
      <c r="ES12" s="71"/>
      <c r="ET12" s="74" t="s">
        <v>115</v>
      </c>
      <c r="EU12" s="76">
        <f>FA7</f>
        <v>178.5</v>
      </c>
      <c r="EV12" s="76">
        <f>FB7</f>
        <v>180.61</v>
      </c>
      <c r="EW12" s="76">
        <f>FC7</f>
        <v>188.09</v>
      </c>
      <c r="EX12" s="76">
        <f>FD7</f>
        <v>194.98</v>
      </c>
      <c r="EY12" s="76">
        <f>FE7</f>
        <v>197.23</v>
      </c>
      <c r="EZ12" s="71"/>
      <c r="FA12" s="71"/>
      <c r="FB12" s="71"/>
      <c r="FC12" s="71"/>
      <c r="FD12" s="74" t="s">
        <v>112</v>
      </c>
      <c r="FE12" s="75">
        <f>FK7</f>
        <v>17.399999999999999</v>
      </c>
      <c r="FF12" s="75">
        <f>FL7</f>
        <v>17.7</v>
      </c>
      <c r="FG12" s="75">
        <f>FM7</f>
        <v>18</v>
      </c>
      <c r="FH12" s="75">
        <f>FN7</f>
        <v>18.399999999999999</v>
      </c>
      <c r="FI12" s="75">
        <f>FO7</f>
        <v>18.3</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116</v>
      </c>
      <c r="AK13" s="75">
        <f>AQ7</f>
        <v>102.8</v>
      </c>
      <c r="AL13" s="75">
        <f>AR7</f>
        <v>104.1</v>
      </c>
      <c r="AM13" s="75">
        <f>AS7</f>
        <v>103.5</v>
      </c>
      <c r="AN13" s="75">
        <f>AT7</f>
        <v>103.3</v>
      </c>
      <c r="AO13" s="75">
        <f>AU7</f>
        <v>102.4</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117</v>
      </c>
      <c r="CC13" s="75">
        <f>CI7</f>
        <v>15.7</v>
      </c>
      <c r="CD13" s="75">
        <f>CJ7</f>
        <v>13.6</v>
      </c>
      <c r="CE13" s="75">
        <f>CK7</f>
        <v>14.6</v>
      </c>
      <c r="CF13" s="75">
        <f>CL7</f>
        <v>14.5</v>
      </c>
      <c r="CG13" s="75">
        <f>CM7</f>
        <v>14.7</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118</v>
      </c>
      <c r="CC14" s="75">
        <f>CS7</f>
        <v>181.8</v>
      </c>
      <c r="CD14" s="75">
        <f>CT7</f>
        <v>177.3</v>
      </c>
      <c r="CE14" s="75">
        <f>CU7</f>
        <v>180</v>
      </c>
      <c r="CF14" s="75">
        <f>CV7</f>
        <v>180.1</v>
      </c>
      <c r="CG14" s="75">
        <f>CW7</f>
        <v>182.9</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119</v>
      </c>
      <c r="AV15" s="69"/>
      <c r="AW15" s="69"/>
      <c r="AX15" s="69"/>
      <c r="AY15" s="69"/>
      <c r="AZ15" s="69"/>
      <c r="BA15" s="2"/>
      <c r="BB15" s="67"/>
      <c r="BC15" s="2"/>
      <c r="BD15" s="2"/>
      <c r="BE15" s="2"/>
      <c r="BF15" s="67" t="s">
        <v>119</v>
      </c>
      <c r="BG15" s="69"/>
      <c r="BH15" s="69"/>
      <c r="BI15" s="69"/>
      <c r="BJ15" s="69"/>
      <c r="BK15" s="69"/>
      <c r="BL15" s="2"/>
      <c r="BM15" s="2"/>
      <c r="BN15" s="2"/>
      <c r="BO15" s="2"/>
      <c r="BP15" s="2"/>
      <c r="BQ15" s="67" t="s">
        <v>119</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119</v>
      </c>
      <c r="CW15" s="69"/>
      <c r="CX15" s="69"/>
      <c r="CY15" s="69"/>
      <c r="CZ15" s="69"/>
      <c r="DA15" s="69"/>
      <c r="DB15" s="2"/>
      <c r="DC15" s="2"/>
      <c r="DD15" s="2"/>
      <c r="DE15" s="2"/>
      <c r="DF15" s="67" t="s">
        <v>119</v>
      </c>
      <c r="DG15" s="69"/>
      <c r="DH15" s="69"/>
      <c r="DI15" s="69"/>
      <c r="DJ15" s="69"/>
      <c r="DK15" s="69"/>
      <c r="DL15" s="2"/>
      <c r="DM15" s="2"/>
      <c r="DN15" s="2"/>
      <c r="DO15" s="2"/>
      <c r="DP15" s="67" t="s">
        <v>119</v>
      </c>
      <c r="DQ15" s="69"/>
      <c r="DR15" s="69"/>
      <c r="DS15" s="69"/>
      <c r="DT15" s="69"/>
      <c r="DU15" s="69"/>
      <c r="DV15" s="2"/>
      <c r="DW15" s="2"/>
      <c r="DX15" s="2"/>
      <c r="DY15" s="2"/>
      <c r="DZ15" s="67" t="s">
        <v>119</v>
      </c>
      <c r="EA15" s="69"/>
      <c r="EB15" s="69"/>
      <c r="EC15" s="69"/>
      <c r="ED15" s="69"/>
      <c r="EE15" s="69"/>
      <c r="EF15" s="2"/>
      <c r="EG15" s="2"/>
      <c r="EH15" s="2"/>
      <c r="EI15" s="2"/>
      <c r="EJ15" s="67" t="s">
        <v>119</v>
      </c>
      <c r="EK15" s="69"/>
      <c r="EL15" s="69"/>
      <c r="EM15" s="69"/>
      <c r="EN15" s="69"/>
      <c r="EO15" s="69"/>
      <c r="EP15" s="2"/>
      <c r="EQ15" s="2"/>
      <c r="ER15" s="2"/>
      <c r="ES15" s="2"/>
      <c r="ET15" s="67" t="s">
        <v>119</v>
      </c>
      <c r="EU15" s="69"/>
      <c r="EV15" s="69"/>
      <c r="EW15" s="69"/>
      <c r="EX15" s="69"/>
      <c r="EY15" s="69"/>
      <c r="EZ15" s="2"/>
      <c r="FA15" s="2"/>
      <c r="FB15" s="2"/>
      <c r="FC15" s="2"/>
      <c r="FD15" s="67" t="s">
        <v>119</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119</v>
      </c>
      <c r="AK16" s="69"/>
      <c r="AL16" s="69"/>
      <c r="AM16" s="69"/>
      <c r="AN16" s="69"/>
      <c r="AO16" s="69"/>
      <c r="AP16" s="2"/>
      <c r="AQ16" s="2"/>
      <c r="AR16" s="2"/>
      <c r="AS16" s="2"/>
      <c r="AT16" s="2"/>
      <c r="AU16" s="67"/>
      <c r="AV16" s="77">
        <f>$I$10</f>
        <v>41640</v>
      </c>
      <c r="AW16" s="77">
        <f>$J$10</f>
        <v>42005</v>
      </c>
      <c r="AX16" s="77">
        <f>$K$10</f>
        <v>42370</v>
      </c>
      <c r="AY16" s="77">
        <f>$L$10</f>
        <v>42736</v>
      </c>
      <c r="AZ16" s="77">
        <f>$M$10</f>
        <v>43101</v>
      </c>
      <c r="BA16" s="2"/>
      <c r="BB16" s="67"/>
      <c r="BC16" s="2"/>
      <c r="BD16" s="2"/>
      <c r="BE16" s="2"/>
      <c r="BF16" s="67"/>
      <c r="BG16" s="77">
        <f>$I$10</f>
        <v>41640</v>
      </c>
      <c r="BH16" s="77">
        <f>$J$10</f>
        <v>42005</v>
      </c>
      <c r="BI16" s="77">
        <f>$K$10</f>
        <v>42370</v>
      </c>
      <c r="BJ16" s="77">
        <f>$L$10</f>
        <v>42736</v>
      </c>
      <c r="BK16" s="77">
        <f>$M$10</f>
        <v>43101</v>
      </c>
      <c r="BL16" s="2"/>
      <c r="BM16" s="2"/>
      <c r="BN16" s="2"/>
      <c r="BO16" s="2"/>
      <c r="BP16" s="2"/>
      <c r="BQ16" s="67"/>
      <c r="BR16" s="77">
        <f>$I$10</f>
        <v>41640</v>
      </c>
      <c r="BS16" s="77">
        <f>$J$10</f>
        <v>42005</v>
      </c>
      <c r="BT16" s="77">
        <f>$K$10</f>
        <v>42370</v>
      </c>
      <c r="BU16" s="77">
        <f>$L$10</f>
        <v>42736</v>
      </c>
      <c r="BV16" s="77">
        <f>$M$10</f>
        <v>43101</v>
      </c>
      <c r="BW16" s="2"/>
      <c r="BX16" s="2"/>
      <c r="BY16" s="2"/>
      <c r="BZ16" s="2"/>
      <c r="CA16" s="2"/>
      <c r="CB16" s="67" t="s">
        <v>119</v>
      </c>
      <c r="CC16" s="69"/>
      <c r="CD16" s="69"/>
      <c r="CE16" s="69"/>
      <c r="CF16" s="69"/>
      <c r="CG16" s="69"/>
      <c r="CH16" s="2"/>
      <c r="CI16" s="2"/>
      <c r="CJ16" s="2"/>
      <c r="CK16" s="2"/>
      <c r="CL16" s="2"/>
      <c r="CM16" s="2"/>
      <c r="CN16" s="2"/>
      <c r="CO16" s="2"/>
      <c r="CP16" s="2"/>
      <c r="CQ16" s="2"/>
      <c r="CR16" s="2"/>
      <c r="CS16" s="2"/>
      <c r="CT16" s="2"/>
      <c r="CU16" s="2"/>
      <c r="CV16" s="67"/>
      <c r="CW16" s="77">
        <f>$I$10</f>
        <v>41640</v>
      </c>
      <c r="CX16" s="77">
        <f>$J$10</f>
        <v>42005</v>
      </c>
      <c r="CY16" s="77">
        <f>$K$10</f>
        <v>42370</v>
      </c>
      <c r="CZ16" s="77">
        <f>$L$10</f>
        <v>42736</v>
      </c>
      <c r="DA16" s="77">
        <f>$M$10</f>
        <v>43101</v>
      </c>
      <c r="DB16" s="2"/>
      <c r="DC16" s="2"/>
      <c r="DD16" s="2"/>
      <c r="DE16" s="2"/>
      <c r="DF16" s="67"/>
      <c r="DG16" s="77">
        <f>$I$10</f>
        <v>41640</v>
      </c>
      <c r="DH16" s="77">
        <f>$J$10</f>
        <v>42005</v>
      </c>
      <c r="DI16" s="77">
        <f>$K$10</f>
        <v>42370</v>
      </c>
      <c r="DJ16" s="77">
        <f>$L$10</f>
        <v>42736</v>
      </c>
      <c r="DK16" s="77">
        <f>$M$10</f>
        <v>43101</v>
      </c>
      <c r="DL16" s="2"/>
      <c r="DM16" s="2"/>
      <c r="DN16" s="2"/>
      <c r="DO16" s="2"/>
      <c r="DP16" s="67"/>
      <c r="DQ16" s="77">
        <f>$I$10</f>
        <v>41640</v>
      </c>
      <c r="DR16" s="77">
        <f>$J$10</f>
        <v>42005</v>
      </c>
      <c r="DS16" s="77">
        <f>$K$10</f>
        <v>42370</v>
      </c>
      <c r="DT16" s="77">
        <f>$L$10</f>
        <v>42736</v>
      </c>
      <c r="DU16" s="77">
        <f>$M$10</f>
        <v>43101</v>
      </c>
      <c r="DV16" s="2"/>
      <c r="DW16" s="2"/>
      <c r="DX16" s="2"/>
      <c r="DY16" s="2"/>
      <c r="DZ16" s="67"/>
      <c r="EA16" s="77">
        <f>$I$10</f>
        <v>41640</v>
      </c>
      <c r="EB16" s="77">
        <f>$J$10</f>
        <v>42005</v>
      </c>
      <c r="EC16" s="77">
        <f>$K$10</f>
        <v>42370</v>
      </c>
      <c r="ED16" s="77">
        <f>$L$10</f>
        <v>42736</v>
      </c>
      <c r="EE16" s="77">
        <f>$M$10</f>
        <v>43101</v>
      </c>
      <c r="EF16" s="2"/>
      <c r="EG16" s="2"/>
      <c r="EH16" s="2"/>
      <c r="EI16" s="2"/>
      <c r="EJ16" s="67"/>
      <c r="EK16" s="77">
        <f>$I$10</f>
        <v>41640</v>
      </c>
      <c r="EL16" s="77">
        <f>$J$10</f>
        <v>42005</v>
      </c>
      <c r="EM16" s="77">
        <f>$K$10</f>
        <v>42370</v>
      </c>
      <c r="EN16" s="77">
        <f>$L$10</f>
        <v>42736</v>
      </c>
      <c r="EO16" s="77">
        <f>$M$10</f>
        <v>43101</v>
      </c>
      <c r="EP16" s="2"/>
      <c r="EQ16" s="2"/>
      <c r="ER16" s="2"/>
      <c r="ES16" s="2"/>
      <c r="ET16" s="67"/>
      <c r="EU16" s="77">
        <f>$I$10</f>
        <v>41640</v>
      </c>
      <c r="EV16" s="77">
        <f>$J$10</f>
        <v>42005</v>
      </c>
      <c r="EW16" s="77">
        <f>$K$10</f>
        <v>42370</v>
      </c>
      <c r="EX16" s="77">
        <f>$L$10</f>
        <v>42736</v>
      </c>
      <c r="EY16" s="77">
        <f>$M$10</f>
        <v>43101</v>
      </c>
      <c r="EZ16" s="2"/>
      <c r="FA16" s="2"/>
      <c r="FB16" s="2"/>
      <c r="FC16" s="2"/>
      <c r="FD16" s="67"/>
      <c r="FE16" s="77">
        <f>$I$10</f>
        <v>41640</v>
      </c>
      <c r="FF16" s="77">
        <f>$J$10</f>
        <v>42005</v>
      </c>
      <c r="FG16" s="77">
        <f>$K$10</f>
        <v>42370</v>
      </c>
      <c r="FH16" s="77">
        <f>$L$10</f>
        <v>42736</v>
      </c>
      <c r="FI16" s="77">
        <f>$M$10</f>
        <v>43101</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41640</v>
      </c>
      <c r="AL17" s="77">
        <f>$J$10</f>
        <v>42005</v>
      </c>
      <c r="AM17" s="77">
        <f>$K$10</f>
        <v>42370</v>
      </c>
      <c r="AN17" s="77">
        <f>$L$10</f>
        <v>42736</v>
      </c>
      <c r="AO17" s="77">
        <f>$M$10</f>
        <v>43101</v>
      </c>
      <c r="AP17" s="2"/>
      <c r="AQ17" s="2"/>
      <c r="AR17" s="2"/>
      <c r="AS17" s="2"/>
      <c r="AT17" s="2"/>
      <c r="AU17" s="78" t="s">
        <v>109</v>
      </c>
      <c r="AV17" s="79">
        <f>IF(AW7="-",NA(),AW7)</f>
        <v>62</v>
      </c>
      <c r="AW17" s="79">
        <f>IF(AX7="-",NA(),AX7)</f>
        <v>43.5</v>
      </c>
      <c r="AX17" s="79">
        <f>IF(AY7="-",NA(),AY7)</f>
        <v>41.1</v>
      </c>
      <c r="AY17" s="79">
        <f>IF(AZ7="-",NA(),AZ7)</f>
        <v>44.6</v>
      </c>
      <c r="AZ17" s="79">
        <f>IF(BA7="-",NA(),BA7)</f>
        <v>41.9</v>
      </c>
      <c r="BA17" s="2"/>
      <c r="BB17" s="67"/>
      <c r="BC17" s="2"/>
      <c r="BD17" s="2"/>
      <c r="BE17" s="2"/>
      <c r="BF17" s="78" t="s">
        <v>109</v>
      </c>
      <c r="BG17" s="79">
        <f>IF(BH7="-",NA(),BH7)</f>
        <v>245.5</v>
      </c>
      <c r="BH17" s="79">
        <f>IF(BI7="-",NA(),BI7)</f>
        <v>199.5</v>
      </c>
      <c r="BI17" s="79">
        <f>IF(BJ7="-",NA(),BJ7)</f>
        <v>245</v>
      </c>
      <c r="BJ17" s="79">
        <f>IF(BK7="-",NA(),BK7)</f>
        <v>258.60000000000002</v>
      </c>
      <c r="BK17" s="79">
        <f>IF(BL7="-",NA(),BL7)</f>
        <v>241</v>
      </c>
      <c r="BL17" s="2"/>
      <c r="BM17" s="2"/>
      <c r="BN17" s="2"/>
      <c r="BO17" s="2"/>
      <c r="BP17" s="2"/>
      <c r="BQ17" s="78" t="s">
        <v>120</v>
      </c>
      <c r="BR17" s="79">
        <f>IF(BS7="-",NA(),BS7)</f>
        <v>106</v>
      </c>
      <c r="BS17" s="79">
        <f>IF(BT7="-",NA(),BT7)</f>
        <v>159.6</v>
      </c>
      <c r="BT17" s="79">
        <f>IF(BU7="-",NA(),BU7)</f>
        <v>180</v>
      </c>
      <c r="BU17" s="79">
        <f>IF(BV7="-",NA(),BV7)</f>
        <v>154.1</v>
      </c>
      <c r="BV17" s="79">
        <f>IF(BW7="-",NA(),BW7)</f>
        <v>177.7</v>
      </c>
      <c r="BW17" s="2"/>
      <c r="BX17" s="2"/>
      <c r="BY17" s="2"/>
      <c r="BZ17" s="2"/>
      <c r="CA17" s="2"/>
      <c r="CB17" s="67"/>
      <c r="CC17" s="77">
        <f>$I$10</f>
        <v>41640</v>
      </c>
      <c r="CD17" s="77">
        <f>$J$10</f>
        <v>42005</v>
      </c>
      <c r="CE17" s="77">
        <f>$K$10</f>
        <v>42370</v>
      </c>
      <c r="CF17" s="77">
        <f>$L$10</f>
        <v>42736</v>
      </c>
      <c r="CG17" s="77">
        <f>$M$10</f>
        <v>43101</v>
      </c>
      <c r="CH17" s="2"/>
      <c r="CI17" s="2"/>
      <c r="CJ17" s="2"/>
      <c r="CK17" s="2"/>
      <c r="CL17" s="2"/>
      <c r="CM17" s="2"/>
      <c r="CN17" s="2"/>
      <c r="CO17" s="2"/>
      <c r="CP17" s="2"/>
      <c r="CQ17" s="2"/>
      <c r="CR17" s="2"/>
      <c r="CS17" s="2"/>
      <c r="CT17" s="2"/>
      <c r="CU17" s="2"/>
      <c r="CV17" s="78" t="s">
        <v>109</v>
      </c>
      <c r="CW17" s="79">
        <f>IF(CX7="-",NA(),CX7)</f>
        <v>27.2</v>
      </c>
      <c r="CX17" s="79">
        <f>IF(CY7="-",NA(),CY7)</f>
        <v>50.2</v>
      </c>
      <c r="CY17" s="79">
        <f>IF(CZ7="-",NA(),CZ7)</f>
        <v>54.2</v>
      </c>
      <c r="CZ17" s="79">
        <f>IF(DA7="-",NA(),DA7)</f>
        <v>54.6</v>
      </c>
      <c r="DA17" s="79">
        <f>IF(DB7="-",NA(),DB7)</f>
        <v>49.4</v>
      </c>
      <c r="DB17" s="2"/>
      <c r="DC17" s="2"/>
      <c r="DD17" s="2"/>
      <c r="DE17" s="2"/>
      <c r="DF17" s="78" t="s">
        <v>109</v>
      </c>
      <c r="DG17" s="79">
        <f>IF(DH7="-",NA(),DH7)</f>
        <v>28.6</v>
      </c>
      <c r="DH17" s="79">
        <f>IF(DI7="-",NA(),DI7)</f>
        <v>36.299999999999997</v>
      </c>
      <c r="DI17" s="79">
        <f>IF(DJ7="-",NA(),DJ7)</f>
        <v>34.4</v>
      </c>
      <c r="DJ17" s="79">
        <f>IF(DK7="-",NA(),DK7)</f>
        <v>25.4</v>
      </c>
      <c r="DK17" s="79">
        <f>IF(DL7="-",NA(),DL7)</f>
        <v>21</v>
      </c>
      <c r="DL17" s="2"/>
      <c r="DM17" s="2"/>
      <c r="DN17" s="2"/>
      <c r="DO17" s="2"/>
      <c r="DP17" s="78" t="s">
        <v>109</v>
      </c>
      <c r="DQ17" s="79">
        <f>IF(DR7="-",NA(),DR7)</f>
        <v>78.599999999999994</v>
      </c>
      <c r="DR17" s="79">
        <f>IF(DS7="-",NA(),DS7)</f>
        <v>79.5</v>
      </c>
      <c r="DS17" s="79">
        <f>IF(DT7="-",NA(),DT7)</f>
        <v>80.8</v>
      </c>
      <c r="DT17" s="79">
        <f>IF(DU7="-",NA(),DU7)</f>
        <v>81.7</v>
      </c>
      <c r="DU17" s="79">
        <f>IF(DV7="-",NA(),DV7)</f>
        <v>82.7</v>
      </c>
      <c r="DV17" s="2"/>
      <c r="DW17" s="2"/>
      <c r="DX17" s="2"/>
      <c r="DY17" s="2"/>
      <c r="DZ17" s="78" t="s">
        <v>109</v>
      </c>
      <c r="EA17" s="80">
        <f>IF(EB7="-",NA(),EB7)</f>
        <v>405.02</v>
      </c>
      <c r="EB17" s="80">
        <f>IF(EC7="-",NA(),EC7)</f>
        <v>441.12</v>
      </c>
      <c r="EC17" s="80">
        <f>IF(ED7="-",NA(),ED7)</f>
        <v>440.72</v>
      </c>
      <c r="ED17" s="80">
        <f>IF(EE7="-",NA(),EE7)</f>
        <v>465.74</v>
      </c>
      <c r="EE17" s="80">
        <f>IF(EF7="-",NA(),EF7)</f>
        <v>478.35</v>
      </c>
      <c r="EF17" s="2"/>
      <c r="EG17" s="2"/>
      <c r="EH17" s="2"/>
      <c r="EI17" s="2"/>
      <c r="EJ17" s="78" t="s">
        <v>109</v>
      </c>
      <c r="EK17" s="80">
        <f>IF(EL7="-",NA(),EL7)</f>
        <v>602.66</v>
      </c>
      <c r="EL17" s="80">
        <f>IF(EM7="-",NA(),EM7)</f>
        <v>868.28</v>
      </c>
      <c r="EM17" s="80">
        <f>IF(EN7="-",NA(),EN7)</f>
        <v>929.49</v>
      </c>
      <c r="EN17" s="80">
        <f>IF(EO7="-",NA(),EO7)</f>
        <v>923.69</v>
      </c>
      <c r="EO17" s="80">
        <f>IF(EP7="-",NA(),EP7)</f>
        <v>1016.49</v>
      </c>
      <c r="EP17" s="2"/>
      <c r="EQ17" s="2"/>
      <c r="ER17" s="2"/>
      <c r="ES17" s="2"/>
      <c r="ET17" s="78" t="s">
        <v>109</v>
      </c>
      <c r="EU17" s="80">
        <f>IF(EV7="-",NA(),EV7)</f>
        <v>449.3</v>
      </c>
      <c r="EV17" s="80">
        <f>IF(EW7="-",NA(),EW7)</f>
        <v>686.74</v>
      </c>
      <c r="EW17" s="80">
        <f>IF(EX7="-",NA(),EX7)</f>
        <v>761.12</v>
      </c>
      <c r="EX17" s="80">
        <f>IF(EY7="-",NA(),EY7)</f>
        <v>760.57</v>
      </c>
      <c r="EY17" s="80">
        <f>IF(EZ7="-",NA(),EZ7)</f>
        <v>836.59</v>
      </c>
      <c r="EZ17" s="2"/>
      <c r="FA17" s="2"/>
      <c r="FB17" s="2"/>
      <c r="FC17" s="2"/>
      <c r="FD17" s="78" t="s">
        <v>121</v>
      </c>
      <c r="FE17" s="79">
        <f>IF(FF7="-",NA(),FF7)</f>
        <v>13.3</v>
      </c>
      <c r="FF17" s="79">
        <f>IF(FG7="-",NA(),FG7)</f>
        <v>13.9</v>
      </c>
      <c r="FG17" s="79">
        <f>IF(FH7="-",NA(),FH7)</f>
        <v>14.2</v>
      </c>
      <c r="FH17" s="79">
        <f>IF(FI7="-",NA(),FI7)</f>
        <v>15.6</v>
      </c>
      <c r="FI17" s="79">
        <f>IF(FJ7="-",NA(),FJ7)</f>
        <v>16.8</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109</v>
      </c>
      <c r="AK18" s="79">
        <f>IF(AL7="-",NA(),AL7)</f>
        <v>95.1</v>
      </c>
      <c r="AL18" s="79">
        <f>IF(AM7="-",NA(),AM7)</f>
        <v>101.8</v>
      </c>
      <c r="AM18" s="79">
        <f>IF(AN7="-",NA(),AN7)</f>
        <v>102.5</v>
      </c>
      <c r="AN18" s="79">
        <f>IF(AO7="-",NA(),AO7)</f>
        <v>105.6</v>
      </c>
      <c r="AO18" s="79">
        <f>IF(AP7="-",NA(),AP7)</f>
        <v>97</v>
      </c>
      <c r="AP18" s="2"/>
      <c r="AQ18" s="2"/>
      <c r="AR18" s="2"/>
      <c r="AS18" s="2"/>
      <c r="AT18" s="2"/>
      <c r="AU18" s="78" t="s">
        <v>122</v>
      </c>
      <c r="AV18" s="79">
        <f>IF(BB7="-",NA(),BB7)</f>
        <v>93.3</v>
      </c>
      <c r="AW18" s="79">
        <f>IF(BC7="-",NA(),BC7)</f>
        <v>95.5</v>
      </c>
      <c r="AX18" s="79">
        <f>IF(BD7="-",NA(),BD7)</f>
        <v>94.2</v>
      </c>
      <c r="AY18" s="79">
        <f>IF(BE7="-",NA(),BE7)</f>
        <v>94</v>
      </c>
      <c r="AZ18" s="79">
        <f>IF(BF7="-",NA(),BF7)</f>
        <v>93.2</v>
      </c>
      <c r="BA18" s="2"/>
      <c r="BB18" s="2"/>
      <c r="BC18" s="2"/>
      <c r="BD18" s="2"/>
      <c r="BE18" s="2"/>
      <c r="BF18" s="78" t="s">
        <v>112</v>
      </c>
      <c r="BG18" s="79">
        <f>IF(BM7="-",NA(),BM7)</f>
        <v>96.5</v>
      </c>
      <c r="BH18" s="79">
        <f>IF(BN7="-",NA(),BN7)</f>
        <v>97.7</v>
      </c>
      <c r="BI18" s="79">
        <f>IF(BO7="-",NA(),BO7)</f>
        <v>100</v>
      </c>
      <c r="BJ18" s="79">
        <f>IF(BP7="-",NA(),BP7)</f>
        <v>156.69999999999999</v>
      </c>
      <c r="BK18" s="79">
        <f>IF(BQ7="-",NA(),BQ7)</f>
        <v>155.30000000000001</v>
      </c>
      <c r="BL18" s="2"/>
      <c r="BM18" s="2"/>
      <c r="BN18" s="2"/>
      <c r="BO18" s="2"/>
      <c r="BP18" s="2"/>
      <c r="BQ18" s="78" t="s">
        <v>123</v>
      </c>
      <c r="BR18" s="79">
        <f>IF(BX7="-",NA(),BX7)</f>
        <v>102.5</v>
      </c>
      <c r="BS18" s="79">
        <f>IF(BY7="-",NA(),BY7)</f>
        <v>90.4</v>
      </c>
      <c r="BT18" s="79">
        <f>IF(BZ7="-",NA(),BZ7)</f>
        <v>86.1</v>
      </c>
      <c r="BU18" s="79">
        <f>IF(CA7="-",NA(),CA7)</f>
        <v>62.9</v>
      </c>
      <c r="BV18" s="79">
        <f>IF(CB7="-",NA(),CB7)</f>
        <v>34.799999999999997</v>
      </c>
      <c r="BW18" s="2"/>
      <c r="BX18" s="2"/>
      <c r="BY18" s="2"/>
      <c r="BZ18" s="2"/>
      <c r="CA18" s="2"/>
      <c r="CB18" s="81" t="s">
        <v>110</v>
      </c>
      <c r="CC18" s="79">
        <f>IF(CC11="-",NA(),CC11)</f>
        <v>74.2</v>
      </c>
      <c r="CD18" s="79">
        <f t="shared" ref="CD18:CG18" si="4">IF(CD11="-",NA(),CD11)</f>
        <v>191.5</v>
      </c>
      <c r="CE18" s="79">
        <f t="shared" si="4"/>
        <v>219</v>
      </c>
      <c r="CF18" s="79">
        <f t="shared" si="4"/>
        <v>207.3</v>
      </c>
      <c r="CG18" s="79">
        <f t="shared" si="4"/>
        <v>195.6</v>
      </c>
      <c r="CH18" s="2"/>
      <c r="CI18" s="2"/>
      <c r="CJ18" s="2"/>
      <c r="CK18" s="2"/>
      <c r="CL18" s="2"/>
      <c r="CM18" s="2"/>
      <c r="CN18" s="2"/>
      <c r="CO18" s="2"/>
      <c r="CP18" s="2"/>
      <c r="CQ18" s="2"/>
      <c r="CR18" s="2"/>
      <c r="CS18" s="2"/>
      <c r="CT18" s="2"/>
      <c r="CU18" s="2"/>
      <c r="CV18" s="78" t="s">
        <v>112</v>
      </c>
      <c r="CW18" s="79">
        <f>IF(DC7="-",NA(),DC7)</f>
        <v>8.6999999999999993</v>
      </c>
      <c r="CX18" s="79">
        <f>IF(DD7="-",NA(),DD7)</f>
        <v>7.7</v>
      </c>
      <c r="CY18" s="79">
        <f>IF(DE7="-",NA(),DE7)</f>
        <v>8.1</v>
      </c>
      <c r="CZ18" s="79">
        <f>IF(DF7="-",NA(),DF7)</f>
        <v>8</v>
      </c>
      <c r="DA18" s="79">
        <f>IF(DG7="-",NA(),DG7)</f>
        <v>8</v>
      </c>
      <c r="DB18" s="2"/>
      <c r="DC18" s="2"/>
      <c r="DD18" s="2"/>
      <c r="DE18" s="2"/>
      <c r="DF18" s="78" t="s">
        <v>123</v>
      </c>
      <c r="DG18" s="79">
        <f>IF(DM7="-",NA(),DM7)</f>
        <v>30.9</v>
      </c>
      <c r="DH18" s="79">
        <f>IF(DN7="-",NA(),DN7)</f>
        <v>27</v>
      </c>
      <c r="DI18" s="79">
        <f>IF(DO7="-",NA(),DO7)</f>
        <v>22.5</v>
      </c>
      <c r="DJ18" s="79">
        <f>IF(DP7="-",NA(),DP7)</f>
        <v>21.9</v>
      </c>
      <c r="DK18" s="79">
        <f>IF(DQ7="-",NA(),DQ7)</f>
        <v>23.3</v>
      </c>
      <c r="DL18" s="2"/>
      <c r="DM18" s="2"/>
      <c r="DN18" s="2"/>
      <c r="DO18" s="2"/>
      <c r="DP18" s="78" t="s">
        <v>111</v>
      </c>
      <c r="DQ18" s="79">
        <f>IF(DW7="-",NA(),DW7)</f>
        <v>79.3</v>
      </c>
      <c r="DR18" s="79">
        <f>IF(DX7="-",NA(),DX7)</f>
        <v>78.900000000000006</v>
      </c>
      <c r="DS18" s="79">
        <f>IF(DY7="-",NA(),DY7)</f>
        <v>78.400000000000006</v>
      </c>
      <c r="DT18" s="79">
        <f>IF(DZ7="-",NA(),DZ7)</f>
        <v>77.8</v>
      </c>
      <c r="DU18" s="79">
        <f>IF(EA7="-",NA(),EA7)</f>
        <v>77.400000000000006</v>
      </c>
      <c r="DV18" s="2"/>
      <c r="DW18" s="2"/>
      <c r="DX18" s="2"/>
      <c r="DY18" s="2"/>
      <c r="DZ18" s="78" t="s">
        <v>112</v>
      </c>
      <c r="EA18" s="80">
        <f>IF(EG7="-",NA(),EG7)</f>
        <v>205.48</v>
      </c>
      <c r="EB18" s="80">
        <f>IF(EH7="-",NA(),EH7)</f>
        <v>207.99</v>
      </c>
      <c r="EC18" s="80">
        <f>IF(EI7="-",NA(),EI7)</f>
        <v>215.49</v>
      </c>
      <c r="ED18" s="80">
        <f>IF(EJ7="-",NA(),EJ7)</f>
        <v>218.72</v>
      </c>
      <c r="EE18" s="80">
        <f>IF(EK7="-",NA(),EK7)</f>
        <v>225.31</v>
      </c>
      <c r="EF18" s="2"/>
      <c r="EG18" s="2"/>
      <c r="EH18" s="2"/>
      <c r="EI18" s="2"/>
      <c r="EJ18" s="78" t="s">
        <v>123</v>
      </c>
      <c r="EK18" s="80">
        <f>IF(EQ7="-",NA(),EQ7)</f>
        <v>293.56</v>
      </c>
      <c r="EL18" s="80">
        <f>IF(ER7="-",NA(),ER7)</f>
        <v>292.26</v>
      </c>
      <c r="EM18" s="80">
        <f>IF(ES7="-",NA(),ES7)</f>
        <v>304.8</v>
      </c>
      <c r="EN18" s="80">
        <f>IF(ET7="-",NA(),ET7)</f>
        <v>318.98</v>
      </c>
      <c r="EO18" s="80">
        <f>IF(EU7="-",NA(),EU7)</f>
        <v>324.83</v>
      </c>
      <c r="EP18" s="2"/>
      <c r="EQ18" s="2"/>
      <c r="ER18" s="2"/>
      <c r="ES18" s="2"/>
      <c r="ET18" s="78" t="s">
        <v>112</v>
      </c>
      <c r="EU18" s="80">
        <f>IF(FA7="-",NA(),FA7)</f>
        <v>178.5</v>
      </c>
      <c r="EV18" s="80">
        <f>IF(FB7="-",NA(),FB7)</f>
        <v>180.61</v>
      </c>
      <c r="EW18" s="80">
        <f>IF(FC7="-",NA(),FC7)</f>
        <v>188.09</v>
      </c>
      <c r="EX18" s="80">
        <f>IF(FD7="-",NA(),FD7)</f>
        <v>194.98</v>
      </c>
      <c r="EY18" s="80">
        <f>IF(FE7="-",NA(),FE7)</f>
        <v>197.23</v>
      </c>
      <c r="EZ18" s="2"/>
      <c r="FA18" s="2"/>
      <c r="FB18" s="2"/>
      <c r="FC18" s="2"/>
      <c r="FD18" s="78" t="s">
        <v>112</v>
      </c>
      <c r="FE18" s="79">
        <f>IF(FK7="-",NA(),FK7)</f>
        <v>17.399999999999999</v>
      </c>
      <c r="FF18" s="79">
        <f>IF(FL7="-",NA(),FL7)</f>
        <v>17.7</v>
      </c>
      <c r="FG18" s="79">
        <f>IF(FM7="-",NA(),FM7)</f>
        <v>18</v>
      </c>
      <c r="FH18" s="79">
        <f>IF(FN7="-",NA(),FN7)</f>
        <v>18.399999999999999</v>
      </c>
      <c r="FI18" s="79">
        <f>IF(FO7="-",NA(),FO7)</f>
        <v>18.3</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112</v>
      </c>
      <c r="AK19" s="79">
        <f>IF(AQ7="-",NA(),AQ7)</f>
        <v>102.8</v>
      </c>
      <c r="AL19" s="79">
        <f>IF(AR7="-",NA(),AR7)</f>
        <v>104.1</v>
      </c>
      <c r="AM19" s="79">
        <f>IF(AS7="-",NA(),AS7)</f>
        <v>103.5</v>
      </c>
      <c r="AN19" s="79">
        <f>IF(AT7="-",NA(),AT7)</f>
        <v>103.3</v>
      </c>
      <c r="AO19" s="79">
        <f>IF(AU7="-",NA(),AU7)</f>
        <v>102.4</v>
      </c>
      <c r="AP19" s="2"/>
      <c r="AQ19" s="2"/>
      <c r="AR19" s="2"/>
      <c r="AS19" s="2"/>
      <c r="AT19" s="2"/>
      <c r="AU19" s="78" t="s">
        <v>124</v>
      </c>
      <c r="AV19" s="82">
        <f>$BG$7</f>
        <v>100</v>
      </c>
      <c r="AW19" s="82">
        <f>$BG$7</f>
        <v>100</v>
      </c>
      <c r="AX19" s="82">
        <f>$BG$7</f>
        <v>100</v>
      </c>
      <c r="AY19" s="82">
        <f>$BG$7</f>
        <v>100</v>
      </c>
      <c r="AZ19" s="82">
        <f>$BG$7</f>
        <v>100</v>
      </c>
      <c r="BA19" s="2"/>
      <c r="BB19" s="2"/>
      <c r="BC19" s="2"/>
      <c r="BD19" s="2"/>
      <c r="BE19" s="2"/>
      <c r="BF19" s="78" t="s">
        <v>124</v>
      </c>
      <c r="BG19" s="82">
        <f>$BR$7</f>
        <v>100</v>
      </c>
      <c r="BH19" s="82">
        <f>$BR$7</f>
        <v>100</v>
      </c>
      <c r="BI19" s="82">
        <f>$BR$7</f>
        <v>100</v>
      </c>
      <c r="BJ19" s="82">
        <f>$BR$7</f>
        <v>100</v>
      </c>
      <c r="BK19" s="82">
        <f>$BR$7</f>
        <v>100</v>
      </c>
      <c r="BL19" s="2"/>
      <c r="BM19" s="2"/>
      <c r="BN19" s="2"/>
      <c r="BO19" s="2"/>
      <c r="BP19" s="2"/>
      <c r="BQ19" s="78" t="s">
        <v>124</v>
      </c>
      <c r="BR19" s="82">
        <f>$CC$7</f>
        <v>0</v>
      </c>
      <c r="BS19" s="82">
        <f>$CC$7</f>
        <v>0</v>
      </c>
      <c r="BT19" s="82">
        <f>$CC$7</f>
        <v>0</v>
      </c>
      <c r="BU19" s="82">
        <f>$CC$7</f>
        <v>0</v>
      </c>
      <c r="BV19" s="82">
        <f>$CC$7</f>
        <v>0</v>
      </c>
      <c r="BW19" s="2"/>
      <c r="BX19" s="2"/>
      <c r="BY19" s="2"/>
      <c r="BZ19" s="2"/>
      <c r="CA19" s="2"/>
      <c r="CB19" s="81" t="s">
        <v>125</v>
      </c>
      <c r="CC19" s="79">
        <f t="shared" ref="CC19:CG21" si="5">IF(CC12="-",NA(),CC12)</f>
        <v>272.3</v>
      </c>
      <c r="CD19" s="79">
        <f t="shared" si="5"/>
        <v>381.2</v>
      </c>
      <c r="CE19" s="79">
        <f t="shared" si="5"/>
        <v>404.3</v>
      </c>
      <c r="CF19" s="79">
        <f t="shared" si="5"/>
        <v>379.3</v>
      </c>
      <c r="CG19" s="79">
        <f t="shared" si="5"/>
        <v>395.6</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124</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126</v>
      </c>
      <c r="BR20" s="2"/>
      <c r="BS20" s="2"/>
      <c r="BT20" s="2"/>
      <c r="BU20" s="2"/>
      <c r="BV20" s="2"/>
      <c r="BW20" s="2"/>
      <c r="BX20" s="2"/>
      <c r="BY20" s="2"/>
      <c r="BZ20" s="2"/>
      <c r="CA20" s="2"/>
      <c r="CB20" s="81" t="s">
        <v>117</v>
      </c>
      <c r="CC20" s="79">
        <f t="shared" si="5"/>
        <v>15.7</v>
      </c>
      <c r="CD20" s="79">
        <f t="shared" si="5"/>
        <v>13.6</v>
      </c>
      <c r="CE20" s="79">
        <f t="shared" si="5"/>
        <v>14.6</v>
      </c>
      <c r="CF20" s="79">
        <f t="shared" si="5"/>
        <v>14.5</v>
      </c>
      <c r="CG20" s="79">
        <f t="shared" si="5"/>
        <v>14.7</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127</v>
      </c>
      <c r="CC21" s="79">
        <f t="shared" si="5"/>
        <v>181.8</v>
      </c>
      <c r="CD21" s="79">
        <f t="shared" si="5"/>
        <v>177.3</v>
      </c>
      <c r="CE21" s="79">
        <f t="shared" si="5"/>
        <v>180</v>
      </c>
      <c r="CF21" s="79">
        <f t="shared" si="5"/>
        <v>180.1</v>
      </c>
      <c r="CG21" s="79">
        <f t="shared" si="5"/>
        <v>182.9</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kotsu40</cp:lastModifiedBy>
  <cp:lastPrinted>2020-01-21T07:09:22Z</cp:lastPrinted>
  <dcterms:created xsi:type="dcterms:W3CDTF">2019-12-05T07:12:57Z</dcterms:created>
  <dcterms:modified xsi:type="dcterms:W3CDTF">2020-01-24T04:09:02Z</dcterms:modified>
  <cp:category/>
</cp:coreProperties>
</file>